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365" windowHeight="10635"/>
  </bookViews>
  <sheets>
    <sheet name="Рейтинг ОУ" sheetId="8" r:id="rId1"/>
    <sheet name="Интернет-обследование+аудит" sheetId="4" r:id="rId2"/>
    <sheet name="IT-опрос" sheetId="5" r:id="rId3"/>
    <sheet name="информация для bus.gov" sheetId="7" r:id="rId4"/>
    <sheet name="Лист3" sheetId="3" r:id="rId5"/>
  </sheets>
  <calcPr calcId="152511"/>
</workbook>
</file>

<file path=xl/calcChain.xml><?xml version="1.0" encoding="utf-8"?>
<calcChain xmlns="http://schemas.openxmlformats.org/spreadsheetml/2006/main">
  <c r="AQ29" i="4" l="1"/>
  <c r="T29" i="4"/>
  <c r="O112" i="7"/>
  <c r="O111" i="7" s="1"/>
  <c r="P112" i="7"/>
  <c r="P111" i="7" s="1"/>
  <c r="Q112" i="7"/>
  <c r="Q111" i="7" s="1"/>
  <c r="R112" i="7"/>
  <c r="R111" i="7" s="1"/>
  <c r="S112" i="7"/>
  <c r="S111" i="7" s="1"/>
  <c r="T112" i="7"/>
  <c r="T111" i="7" s="1"/>
  <c r="U112" i="7"/>
  <c r="U111" i="7" s="1"/>
  <c r="V112" i="7"/>
  <c r="V111" i="7" s="1"/>
  <c r="W112" i="7"/>
  <c r="W111" i="7" s="1"/>
  <c r="X112" i="7"/>
  <c r="X111" i="7" s="1"/>
  <c r="Y112" i="7"/>
  <c r="Y111" i="7" s="1"/>
  <c r="Z112" i="7"/>
  <c r="Z111" i="7" s="1"/>
  <c r="AA112" i="7"/>
  <c r="AA111" i="7" s="1"/>
  <c r="AB112" i="7"/>
  <c r="AB111" i="7" s="1"/>
  <c r="AC112" i="7"/>
  <c r="AC111" i="7" s="1"/>
  <c r="AD112" i="7"/>
  <c r="AD111" i="7" s="1"/>
  <c r="AE112" i="7"/>
  <c r="AE111" i="7" s="1"/>
  <c r="AF112" i="7"/>
  <c r="AF111" i="7" s="1"/>
  <c r="AG112" i="7"/>
  <c r="AG111" i="7" s="1"/>
  <c r="AH112" i="7"/>
  <c r="AH111" i="7" s="1"/>
  <c r="AI112" i="7"/>
  <c r="AI111" i="7" s="1"/>
  <c r="AJ112" i="7"/>
  <c r="AJ111" i="7" s="1"/>
  <c r="AK112" i="7"/>
  <c r="AK111" i="7" s="1"/>
  <c r="AL112" i="7"/>
  <c r="AL111" i="7" s="1"/>
  <c r="AM112" i="7"/>
  <c r="AM111" i="7" s="1"/>
  <c r="AN112" i="7"/>
  <c r="AN111" i="7" s="1"/>
  <c r="AO112" i="7"/>
  <c r="AO111" i="7" s="1"/>
  <c r="AP112" i="7"/>
  <c r="AP111" i="7" s="1"/>
  <c r="AQ112" i="7"/>
  <c r="AQ111" i="7" s="1"/>
  <c r="AR112" i="7"/>
  <c r="AR111" i="7" s="1"/>
  <c r="AS112" i="7"/>
  <c r="AS111" i="7" s="1"/>
  <c r="AT112" i="7"/>
  <c r="AT111" i="7" s="1"/>
  <c r="AU112" i="7"/>
  <c r="AU111" i="7" s="1"/>
  <c r="O106" i="7"/>
  <c r="O105" i="7" s="1"/>
  <c r="P106" i="7"/>
  <c r="P105" i="7" s="1"/>
  <c r="Q106" i="7"/>
  <c r="Q105" i="7" s="1"/>
  <c r="R106" i="7"/>
  <c r="R105" i="7" s="1"/>
  <c r="S106" i="7"/>
  <c r="S105" i="7" s="1"/>
  <c r="T106" i="7"/>
  <c r="T105" i="7" s="1"/>
  <c r="U106" i="7"/>
  <c r="U105" i="7" s="1"/>
  <c r="V106" i="7"/>
  <c r="V105" i="7" s="1"/>
  <c r="W106" i="7"/>
  <c r="W105" i="7" s="1"/>
  <c r="X106" i="7"/>
  <c r="X105" i="7" s="1"/>
  <c r="Y106" i="7"/>
  <c r="Y105" i="7" s="1"/>
  <c r="Z106" i="7"/>
  <c r="Z105" i="7" s="1"/>
  <c r="AA106" i="7"/>
  <c r="AA105" i="7" s="1"/>
  <c r="AB106" i="7"/>
  <c r="AB105" i="7" s="1"/>
  <c r="AC106" i="7"/>
  <c r="AC105" i="7" s="1"/>
  <c r="AD106" i="7"/>
  <c r="AD105" i="7" s="1"/>
  <c r="AE106" i="7"/>
  <c r="AE105" i="7" s="1"/>
  <c r="AF106" i="7"/>
  <c r="AF105" i="7" s="1"/>
  <c r="AG106" i="7"/>
  <c r="AG105" i="7" s="1"/>
  <c r="AH106" i="7"/>
  <c r="AH105" i="7" s="1"/>
  <c r="AI106" i="7"/>
  <c r="AI105" i="7" s="1"/>
  <c r="AJ106" i="7"/>
  <c r="AJ105" i="7" s="1"/>
  <c r="AK106" i="7"/>
  <c r="AK105" i="7" s="1"/>
  <c r="AL106" i="7"/>
  <c r="AL105" i="7" s="1"/>
  <c r="AM106" i="7"/>
  <c r="AM105" i="7" s="1"/>
  <c r="AN106" i="7"/>
  <c r="AN105" i="7" s="1"/>
  <c r="AO106" i="7"/>
  <c r="AO105" i="7" s="1"/>
  <c r="AP106" i="7"/>
  <c r="AP105" i="7" s="1"/>
  <c r="AQ106" i="7"/>
  <c r="AQ105" i="7" s="1"/>
  <c r="AR106" i="7"/>
  <c r="AR105" i="7" s="1"/>
  <c r="AS106" i="7"/>
  <c r="AS105" i="7" s="1"/>
  <c r="AT106" i="7"/>
  <c r="AT105" i="7" s="1"/>
  <c r="AU106" i="7"/>
  <c r="AU105" i="7" s="1"/>
  <c r="O100" i="7"/>
  <c r="O99" i="7" s="1"/>
  <c r="O118" i="7" s="1"/>
  <c r="P100" i="7"/>
  <c r="P99" i="7" s="1"/>
  <c r="P118" i="7" s="1"/>
  <c r="Q100" i="7"/>
  <c r="Q99" i="7" s="1"/>
  <c r="R100" i="7"/>
  <c r="R99" i="7" s="1"/>
  <c r="S100" i="7"/>
  <c r="S99" i="7" s="1"/>
  <c r="S118" i="7" s="1"/>
  <c r="T100" i="7"/>
  <c r="T99" i="7" s="1"/>
  <c r="T118" i="7" s="1"/>
  <c r="U100" i="7"/>
  <c r="U99" i="7" s="1"/>
  <c r="V100" i="7"/>
  <c r="V99" i="7" s="1"/>
  <c r="W100" i="7"/>
  <c r="W99" i="7" s="1"/>
  <c r="W118" i="7" s="1"/>
  <c r="X100" i="7"/>
  <c r="X99" i="7" s="1"/>
  <c r="X118" i="7" s="1"/>
  <c r="Y100" i="7"/>
  <c r="Y99" i="7" s="1"/>
  <c r="Z100" i="7"/>
  <c r="Z99" i="7" s="1"/>
  <c r="AA100" i="7"/>
  <c r="AA99" i="7" s="1"/>
  <c r="AA118" i="7" s="1"/>
  <c r="AB100" i="7"/>
  <c r="AB99" i="7" s="1"/>
  <c r="AB118" i="7" s="1"/>
  <c r="AC100" i="7"/>
  <c r="AC99" i="7" s="1"/>
  <c r="AD100" i="7"/>
  <c r="AD99" i="7" s="1"/>
  <c r="AE100" i="7"/>
  <c r="AE99" i="7" s="1"/>
  <c r="AE118" i="7" s="1"/>
  <c r="AF100" i="7"/>
  <c r="AF99" i="7" s="1"/>
  <c r="AF118" i="7" s="1"/>
  <c r="AG100" i="7"/>
  <c r="AG99" i="7" s="1"/>
  <c r="AH100" i="7"/>
  <c r="AH99" i="7" s="1"/>
  <c r="AI100" i="7"/>
  <c r="AI99" i="7" s="1"/>
  <c r="AI118" i="7" s="1"/>
  <c r="AJ100" i="7"/>
  <c r="AJ99" i="7" s="1"/>
  <c r="AJ118" i="7" s="1"/>
  <c r="AK100" i="7"/>
  <c r="AK99" i="7" s="1"/>
  <c r="AL100" i="7"/>
  <c r="AL99" i="7" s="1"/>
  <c r="AM100" i="7"/>
  <c r="AM99" i="7" s="1"/>
  <c r="AM118" i="7" s="1"/>
  <c r="AN100" i="7"/>
  <c r="AN99" i="7" s="1"/>
  <c r="AN118" i="7" s="1"/>
  <c r="AO100" i="7"/>
  <c r="AO99" i="7" s="1"/>
  <c r="AP100" i="7"/>
  <c r="AP99" i="7" s="1"/>
  <c r="AQ100" i="7"/>
  <c r="AQ99" i="7" s="1"/>
  <c r="AQ118" i="7" s="1"/>
  <c r="AR100" i="7"/>
  <c r="AR99" i="7" s="1"/>
  <c r="AR118" i="7" s="1"/>
  <c r="AS100" i="7"/>
  <c r="AS99" i="7" s="1"/>
  <c r="AT100" i="7"/>
  <c r="AT99" i="7" s="1"/>
  <c r="AU100" i="7"/>
  <c r="AU99" i="7" s="1"/>
  <c r="AU118" i="7" s="1"/>
  <c r="O90" i="7"/>
  <c r="O89" i="7" s="1"/>
  <c r="P90" i="7"/>
  <c r="P89" i="7" s="1"/>
  <c r="Q90" i="7"/>
  <c r="Q89" i="7" s="1"/>
  <c r="R90" i="7"/>
  <c r="R89" i="7" s="1"/>
  <c r="S90" i="7"/>
  <c r="S89" i="7" s="1"/>
  <c r="T90" i="7"/>
  <c r="T89" i="7" s="1"/>
  <c r="U90" i="7"/>
  <c r="U89" i="7" s="1"/>
  <c r="V90" i="7"/>
  <c r="V89" i="7" s="1"/>
  <c r="W90" i="7"/>
  <c r="W89" i="7" s="1"/>
  <c r="X90" i="7"/>
  <c r="X89" i="7" s="1"/>
  <c r="Y90" i="7"/>
  <c r="Y89" i="7" s="1"/>
  <c r="Z90" i="7"/>
  <c r="Z89" i="7" s="1"/>
  <c r="AA90" i="7"/>
  <c r="AA89" i="7" s="1"/>
  <c r="AB90" i="7"/>
  <c r="AB89" i="7" s="1"/>
  <c r="AC90" i="7"/>
  <c r="AC89" i="7" s="1"/>
  <c r="AD90" i="7"/>
  <c r="AD89" i="7" s="1"/>
  <c r="AE90" i="7"/>
  <c r="AE89" i="7" s="1"/>
  <c r="AF90" i="7"/>
  <c r="AF89" i="7" s="1"/>
  <c r="AG90" i="7"/>
  <c r="AG89" i="7" s="1"/>
  <c r="AH90" i="7"/>
  <c r="AH89" i="7" s="1"/>
  <c r="AI90" i="7"/>
  <c r="AI89" i="7" s="1"/>
  <c r="AJ90" i="7"/>
  <c r="AJ89" i="7" s="1"/>
  <c r="AK90" i="7"/>
  <c r="AK89" i="7" s="1"/>
  <c r="AL90" i="7"/>
  <c r="AL89" i="7" s="1"/>
  <c r="AM90" i="7"/>
  <c r="AM89" i="7" s="1"/>
  <c r="AN90" i="7"/>
  <c r="AN89" i="7" s="1"/>
  <c r="AO90" i="7"/>
  <c r="AO89" i="7" s="1"/>
  <c r="AP90" i="7"/>
  <c r="AP89" i="7" s="1"/>
  <c r="AQ90" i="7"/>
  <c r="AQ89" i="7" s="1"/>
  <c r="AR90" i="7"/>
  <c r="AR89" i="7" s="1"/>
  <c r="AS90" i="7"/>
  <c r="AS89" i="7" s="1"/>
  <c r="AT90" i="7"/>
  <c r="AT89" i="7" s="1"/>
  <c r="AU90" i="7"/>
  <c r="AU89" i="7" s="1"/>
  <c r="O84" i="7"/>
  <c r="O83" i="7" s="1"/>
  <c r="P84" i="7"/>
  <c r="P83" i="7" s="1"/>
  <c r="Q84" i="7"/>
  <c r="Q83" i="7" s="1"/>
  <c r="R84" i="7"/>
  <c r="R83" i="7" s="1"/>
  <c r="S84" i="7"/>
  <c r="S83" i="7" s="1"/>
  <c r="T84" i="7"/>
  <c r="T83" i="7" s="1"/>
  <c r="U84" i="7"/>
  <c r="U83" i="7" s="1"/>
  <c r="V84" i="7"/>
  <c r="V83" i="7" s="1"/>
  <c r="W84" i="7"/>
  <c r="W83" i="7" s="1"/>
  <c r="X84" i="7"/>
  <c r="X83" i="7" s="1"/>
  <c r="Y84" i="7"/>
  <c r="Y83" i="7" s="1"/>
  <c r="Z84" i="7"/>
  <c r="Z83" i="7" s="1"/>
  <c r="AA84" i="7"/>
  <c r="AA83" i="7" s="1"/>
  <c r="AB84" i="7"/>
  <c r="AB83" i="7" s="1"/>
  <c r="AC84" i="7"/>
  <c r="AC83" i="7" s="1"/>
  <c r="AD84" i="7"/>
  <c r="AD83" i="7" s="1"/>
  <c r="AE84" i="7"/>
  <c r="AE83" i="7" s="1"/>
  <c r="AF84" i="7"/>
  <c r="AF83" i="7" s="1"/>
  <c r="AG84" i="7"/>
  <c r="AG83" i="7" s="1"/>
  <c r="AH84" i="7"/>
  <c r="AH83" i="7" s="1"/>
  <c r="AI84" i="7"/>
  <c r="AI83" i="7" s="1"/>
  <c r="AJ84" i="7"/>
  <c r="AJ83" i="7" s="1"/>
  <c r="AK84" i="7"/>
  <c r="AK83" i="7" s="1"/>
  <c r="AL84" i="7"/>
  <c r="AL83" i="7" s="1"/>
  <c r="AM84" i="7"/>
  <c r="AM83" i="7" s="1"/>
  <c r="AN84" i="7"/>
  <c r="AN83" i="7" s="1"/>
  <c r="AO84" i="7"/>
  <c r="AO83" i="7" s="1"/>
  <c r="AP84" i="7"/>
  <c r="AP83" i="7" s="1"/>
  <c r="AQ84" i="7"/>
  <c r="AQ83" i="7" s="1"/>
  <c r="AR84" i="7"/>
  <c r="AR83" i="7" s="1"/>
  <c r="AS84" i="7"/>
  <c r="AS83" i="7" s="1"/>
  <c r="AT84" i="7"/>
  <c r="AT83" i="7" s="1"/>
  <c r="AU84" i="7"/>
  <c r="AU83" i="7" s="1"/>
  <c r="O78" i="7"/>
  <c r="O77" i="7" s="1"/>
  <c r="P78" i="7"/>
  <c r="P77" i="7" s="1"/>
  <c r="P96" i="7" s="1"/>
  <c r="Q78" i="7"/>
  <c r="Q77" i="7" s="1"/>
  <c r="Q96" i="7" s="1"/>
  <c r="R78" i="7"/>
  <c r="R77" i="7" s="1"/>
  <c r="S78" i="7"/>
  <c r="S77" i="7" s="1"/>
  <c r="T78" i="7"/>
  <c r="T77" i="7" s="1"/>
  <c r="T96" i="7" s="1"/>
  <c r="U78" i="7"/>
  <c r="U77" i="7" s="1"/>
  <c r="U96" i="7" s="1"/>
  <c r="V78" i="7"/>
  <c r="V77" i="7" s="1"/>
  <c r="W78" i="7"/>
  <c r="W77" i="7" s="1"/>
  <c r="X78" i="7"/>
  <c r="X77" i="7" s="1"/>
  <c r="X96" i="7" s="1"/>
  <c r="Y78" i="7"/>
  <c r="Y77" i="7" s="1"/>
  <c r="Y96" i="7" s="1"/>
  <c r="Z78" i="7"/>
  <c r="Z77" i="7" s="1"/>
  <c r="AA78" i="7"/>
  <c r="AA77" i="7" s="1"/>
  <c r="AB78" i="7"/>
  <c r="AB77" i="7" s="1"/>
  <c r="AB96" i="7" s="1"/>
  <c r="AC78" i="7"/>
  <c r="AC77" i="7" s="1"/>
  <c r="AC96" i="7" s="1"/>
  <c r="AD78" i="7"/>
  <c r="AD77" i="7" s="1"/>
  <c r="AE78" i="7"/>
  <c r="AE77" i="7" s="1"/>
  <c r="AF78" i="7"/>
  <c r="AF77" i="7" s="1"/>
  <c r="AF96" i="7" s="1"/>
  <c r="AG78" i="7"/>
  <c r="AG77" i="7" s="1"/>
  <c r="AG96" i="7" s="1"/>
  <c r="AH78" i="7"/>
  <c r="AH77" i="7" s="1"/>
  <c r="AI78" i="7"/>
  <c r="AI77" i="7" s="1"/>
  <c r="AJ78" i="7"/>
  <c r="AJ77" i="7" s="1"/>
  <c r="AJ96" i="7" s="1"/>
  <c r="AK78" i="7"/>
  <c r="AK77" i="7" s="1"/>
  <c r="AK96" i="7" s="1"/>
  <c r="AL78" i="7"/>
  <c r="AL77" i="7" s="1"/>
  <c r="AM78" i="7"/>
  <c r="AM77" i="7" s="1"/>
  <c r="AN78" i="7"/>
  <c r="AN77" i="7" s="1"/>
  <c r="AN96" i="7" s="1"/>
  <c r="AO78" i="7"/>
  <c r="AO77" i="7" s="1"/>
  <c r="AO96" i="7" s="1"/>
  <c r="AP78" i="7"/>
  <c r="AP77" i="7" s="1"/>
  <c r="AQ78" i="7"/>
  <c r="AQ77" i="7" s="1"/>
  <c r="AR78" i="7"/>
  <c r="AR77" i="7" s="1"/>
  <c r="AR96" i="7" s="1"/>
  <c r="AS78" i="7"/>
  <c r="AS77" i="7" s="1"/>
  <c r="AS96" i="7" s="1"/>
  <c r="AT78" i="7"/>
  <c r="AT77" i="7" s="1"/>
  <c r="AU78" i="7"/>
  <c r="AU77" i="7" s="1"/>
  <c r="O68" i="7"/>
  <c r="O67" i="7" s="1"/>
  <c r="P68" i="7"/>
  <c r="P67" i="7" s="1"/>
  <c r="Q68" i="7"/>
  <c r="Q67" i="7" s="1"/>
  <c r="R68" i="7"/>
  <c r="R67" i="7" s="1"/>
  <c r="S68" i="7"/>
  <c r="S67" i="7" s="1"/>
  <c r="T68" i="7"/>
  <c r="T67" i="7" s="1"/>
  <c r="U68" i="7"/>
  <c r="U67" i="7" s="1"/>
  <c r="V68" i="7"/>
  <c r="V67" i="7" s="1"/>
  <c r="W68" i="7"/>
  <c r="W67" i="7" s="1"/>
  <c r="X68" i="7"/>
  <c r="X67" i="7" s="1"/>
  <c r="Y68" i="7"/>
  <c r="Y67" i="7" s="1"/>
  <c r="Z68" i="7"/>
  <c r="Z67" i="7" s="1"/>
  <c r="AA68" i="7"/>
  <c r="AA67" i="7" s="1"/>
  <c r="AB68" i="7"/>
  <c r="AB67" i="7" s="1"/>
  <c r="AC68" i="7"/>
  <c r="AC67" i="7" s="1"/>
  <c r="AD68" i="7"/>
  <c r="AD67" i="7" s="1"/>
  <c r="AE68" i="7"/>
  <c r="AE67" i="7" s="1"/>
  <c r="AF68" i="7"/>
  <c r="AF67" i="7" s="1"/>
  <c r="AG68" i="7"/>
  <c r="AG67" i="7" s="1"/>
  <c r="AH68" i="7"/>
  <c r="AH67" i="7" s="1"/>
  <c r="AI68" i="7"/>
  <c r="AI67" i="7" s="1"/>
  <c r="AJ68" i="7"/>
  <c r="AJ67" i="7" s="1"/>
  <c r="AK68" i="7"/>
  <c r="AK67" i="7" s="1"/>
  <c r="AL68" i="7"/>
  <c r="AL67" i="7" s="1"/>
  <c r="AM68" i="7"/>
  <c r="AM67" i="7" s="1"/>
  <c r="AN68" i="7"/>
  <c r="AN67" i="7" s="1"/>
  <c r="AO68" i="7"/>
  <c r="AO67" i="7" s="1"/>
  <c r="AP68" i="7"/>
  <c r="AP67" i="7" s="1"/>
  <c r="AQ68" i="7"/>
  <c r="AQ67" i="7" s="1"/>
  <c r="AR68" i="7"/>
  <c r="AR67" i="7" s="1"/>
  <c r="AS68" i="7"/>
  <c r="AS67" i="7" s="1"/>
  <c r="AT68" i="7"/>
  <c r="AT67" i="7" s="1"/>
  <c r="AU68" i="7"/>
  <c r="AU67" i="7" s="1"/>
  <c r="O63" i="7"/>
  <c r="O62" i="7" s="1"/>
  <c r="P63" i="7"/>
  <c r="P62" i="7" s="1"/>
  <c r="Q63" i="7"/>
  <c r="Q62" i="7" s="1"/>
  <c r="R63" i="7"/>
  <c r="R62" i="7" s="1"/>
  <c r="S63" i="7"/>
  <c r="S62" i="7" s="1"/>
  <c r="T63" i="7"/>
  <c r="T62" i="7" s="1"/>
  <c r="U63" i="7"/>
  <c r="U62" i="7" s="1"/>
  <c r="V63" i="7"/>
  <c r="V62" i="7" s="1"/>
  <c r="W63" i="7"/>
  <c r="W62" i="7" s="1"/>
  <c r="X63" i="7"/>
  <c r="X62" i="7" s="1"/>
  <c r="Y63" i="7"/>
  <c r="Y62" i="7" s="1"/>
  <c r="Z63" i="7"/>
  <c r="Z62" i="7" s="1"/>
  <c r="AA63" i="7"/>
  <c r="AA62" i="7" s="1"/>
  <c r="AB63" i="7"/>
  <c r="AB62" i="7" s="1"/>
  <c r="AC63" i="7"/>
  <c r="AC62" i="7" s="1"/>
  <c r="AD63" i="7"/>
  <c r="AD62" i="7" s="1"/>
  <c r="AE63" i="7"/>
  <c r="AE62" i="7" s="1"/>
  <c r="AF63" i="7"/>
  <c r="AF62" i="7" s="1"/>
  <c r="AG63" i="7"/>
  <c r="AG62" i="7" s="1"/>
  <c r="AH63" i="7"/>
  <c r="AH62" i="7" s="1"/>
  <c r="AI63" i="7"/>
  <c r="AI62" i="7" s="1"/>
  <c r="AJ63" i="7"/>
  <c r="AJ62" i="7" s="1"/>
  <c r="AK63" i="7"/>
  <c r="AK62" i="7" s="1"/>
  <c r="AL63" i="7"/>
  <c r="AL62" i="7" s="1"/>
  <c r="AM63" i="7"/>
  <c r="AM62" i="7" s="1"/>
  <c r="AN63" i="7"/>
  <c r="AN62" i="7" s="1"/>
  <c r="AO63" i="7"/>
  <c r="AO62" i="7" s="1"/>
  <c r="AP63" i="7"/>
  <c r="AP62" i="7" s="1"/>
  <c r="AQ63" i="7"/>
  <c r="AQ62" i="7" s="1"/>
  <c r="AR63" i="7"/>
  <c r="AR62" i="7" s="1"/>
  <c r="AS63" i="7"/>
  <c r="AS62" i="7" s="1"/>
  <c r="AT63" i="7"/>
  <c r="AT62" i="7" s="1"/>
  <c r="AU63" i="7"/>
  <c r="AU62" i="7" s="1"/>
  <c r="O58" i="7"/>
  <c r="O57" i="7" s="1"/>
  <c r="P58" i="7"/>
  <c r="P57" i="7" s="1"/>
  <c r="Q58" i="7"/>
  <c r="Q57" i="7" s="1"/>
  <c r="Q74" i="7" s="1"/>
  <c r="Q72" i="7" s="1"/>
  <c r="Q71" i="7" s="1"/>
  <c r="R58" i="7"/>
  <c r="R57" i="7" s="1"/>
  <c r="S58" i="7"/>
  <c r="S57" i="7" s="1"/>
  <c r="T58" i="7"/>
  <c r="T57" i="7" s="1"/>
  <c r="U58" i="7"/>
  <c r="U57" i="7" s="1"/>
  <c r="U74" i="7" s="1"/>
  <c r="U72" i="7" s="1"/>
  <c r="U71" i="7" s="1"/>
  <c r="V58" i="7"/>
  <c r="V57" i="7" s="1"/>
  <c r="W58" i="7"/>
  <c r="W57" i="7" s="1"/>
  <c r="X58" i="7"/>
  <c r="X57" i="7" s="1"/>
  <c r="Y58" i="7"/>
  <c r="Y57" i="7" s="1"/>
  <c r="Y74" i="7" s="1"/>
  <c r="Y72" i="7" s="1"/>
  <c r="Y71" i="7" s="1"/>
  <c r="Z58" i="7"/>
  <c r="Z57" i="7" s="1"/>
  <c r="AA58" i="7"/>
  <c r="AA57" i="7" s="1"/>
  <c r="AB58" i="7"/>
  <c r="AB57" i="7" s="1"/>
  <c r="AC58" i="7"/>
  <c r="AC57" i="7" s="1"/>
  <c r="AD58" i="7"/>
  <c r="AD57" i="7" s="1"/>
  <c r="AE58" i="7"/>
  <c r="AE57" i="7" s="1"/>
  <c r="AF58" i="7"/>
  <c r="AF57" i="7" s="1"/>
  <c r="AG58" i="7"/>
  <c r="AG57" i="7" s="1"/>
  <c r="AG74" i="7" s="1"/>
  <c r="AG72" i="7" s="1"/>
  <c r="AG71" i="7" s="1"/>
  <c r="AH58" i="7"/>
  <c r="AH57" i="7" s="1"/>
  <c r="AI58" i="7"/>
  <c r="AI57" i="7" s="1"/>
  <c r="AJ58" i="7"/>
  <c r="AJ57" i="7" s="1"/>
  <c r="AK58" i="7"/>
  <c r="AK57" i="7" s="1"/>
  <c r="AK74" i="7" s="1"/>
  <c r="AK72" i="7" s="1"/>
  <c r="AK71" i="7" s="1"/>
  <c r="AL58" i="7"/>
  <c r="AL57" i="7" s="1"/>
  <c r="AM58" i="7"/>
  <c r="AM57" i="7" s="1"/>
  <c r="AN58" i="7"/>
  <c r="AN57" i="7" s="1"/>
  <c r="AO58" i="7"/>
  <c r="AO57" i="7" s="1"/>
  <c r="AO74" i="7" s="1"/>
  <c r="AO72" i="7" s="1"/>
  <c r="AO71" i="7" s="1"/>
  <c r="AP58" i="7"/>
  <c r="AP57" i="7" s="1"/>
  <c r="AQ58" i="7"/>
  <c r="AQ57" i="7" s="1"/>
  <c r="AR58" i="7"/>
  <c r="AR57" i="7" s="1"/>
  <c r="AS58" i="7"/>
  <c r="AS57" i="7" s="1"/>
  <c r="AS74" i="7" s="1"/>
  <c r="AS72" i="7" s="1"/>
  <c r="AS71" i="7" s="1"/>
  <c r="AT58" i="7"/>
  <c r="AT57" i="7" s="1"/>
  <c r="AU58" i="7"/>
  <c r="AU57" i="7" s="1"/>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O41" i="7"/>
  <c r="O40" i="7" s="1"/>
  <c r="P41" i="7"/>
  <c r="P40" i="7" s="1"/>
  <c r="Q41" i="7"/>
  <c r="Q40" i="7" s="1"/>
  <c r="R41" i="7"/>
  <c r="R40" i="7" s="1"/>
  <c r="S41" i="7"/>
  <c r="S40" i="7" s="1"/>
  <c r="T41" i="7"/>
  <c r="T40" i="7" s="1"/>
  <c r="U41" i="7"/>
  <c r="U40" i="7" s="1"/>
  <c r="V41" i="7"/>
  <c r="V40" i="7" s="1"/>
  <c r="W41" i="7"/>
  <c r="W40" i="7" s="1"/>
  <c r="X41" i="7"/>
  <c r="X40" i="7" s="1"/>
  <c r="Y41" i="7"/>
  <c r="Y40" i="7" s="1"/>
  <c r="Z41" i="7"/>
  <c r="Z40" i="7" s="1"/>
  <c r="AA41" i="7"/>
  <c r="AA40" i="7" s="1"/>
  <c r="AB41" i="7"/>
  <c r="AB40" i="7" s="1"/>
  <c r="AC41" i="7"/>
  <c r="AC40" i="7" s="1"/>
  <c r="AD41" i="7"/>
  <c r="AD40" i="7" s="1"/>
  <c r="AE41" i="7"/>
  <c r="AE40" i="7" s="1"/>
  <c r="AF41" i="7"/>
  <c r="AF40" i="7" s="1"/>
  <c r="AG41" i="7"/>
  <c r="AG40" i="7" s="1"/>
  <c r="AH41" i="7"/>
  <c r="AH40" i="7" s="1"/>
  <c r="AI41" i="7"/>
  <c r="AI40" i="7" s="1"/>
  <c r="AJ41" i="7"/>
  <c r="AJ40" i="7" s="1"/>
  <c r="AK41" i="7"/>
  <c r="AK40" i="7" s="1"/>
  <c r="AL41" i="7"/>
  <c r="AL40" i="7" s="1"/>
  <c r="AM41" i="7"/>
  <c r="AM40" i="7" s="1"/>
  <c r="AN41" i="7"/>
  <c r="AN40" i="7" s="1"/>
  <c r="AO41" i="7"/>
  <c r="AO40" i="7" s="1"/>
  <c r="AP41" i="7"/>
  <c r="AP40" i="7" s="1"/>
  <c r="AQ41" i="7"/>
  <c r="AQ40" i="7" s="1"/>
  <c r="AR41" i="7"/>
  <c r="AR40" i="7" s="1"/>
  <c r="AS41" i="7"/>
  <c r="AS40" i="7" s="1"/>
  <c r="AT41" i="7"/>
  <c r="AT40" i="7" s="1"/>
  <c r="AU41" i="7"/>
  <c r="AU40" i="7" s="1"/>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R53" i="7" l="1"/>
  <c r="AJ53" i="7"/>
  <c r="AB53" i="7"/>
  <c r="X53" i="7"/>
  <c r="AR74" i="7"/>
  <c r="AR72" i="7" s="1"/>
  <c r="AR71" i="7" s="1"/>
  <c r="AN74" i="7"/>
  <c r="AN72" i="7" s="1"/>
  <c r="AN71" i="7" s="1"/>
  <c r="AJ74" i="7"/>
  <c r="AJ72" i="7" s="1"/>
  <c r="AJ71" i="7" s="1"/>
  <c r="AF74" i="7"/>
  <c r="AF72" i="7" s="1"/>
  <c r="AF71" i="7" s="1"/>
  <c r="AB74" i="7"/>
  <c r="AB72" i="7" s="1"/>
  <c r="AB71" i="7" s="1"/>
  <c r="X74" i="7"/>
  <c r="X72" i="7" s="1"/>
  <c r="X71" i="7" s="1"/>
  <c r="T74" i="7"/>
  <c r="T72" i="7" s="1"/>
  <c r="T71" i="7" s="1"/>
  <c r="P74" i="7"/>
  <c r="P72" i="7" s="1"/>
  <c r="P71" i="7" s="1"/>
  <c r="AU96" i="7"/>
  <c r="AQ96" i="7"/>
  <c r="AM96" i="7"/>
  <c r="AI96" i="7"/>
  <c r="AE96" i="7"/>
  <c r="AA96" i="7"/>
  <c r="W96" i="7"/>
  <c r="S96" i="7"/>
  <c r="O96" i="7"/>
  <c r="AT118" i="7"/>
  <c r="AP118" i="7"/>
  <c r="AL118" i="7"/>
  <c r="AH118" i="7"/>
  <c r="AD118" i="7"/>
  <c r="Z118" i="7"/>
  <c r="V118" i="7"/>
  <c r="R118" i="7"/>
  <c r="AN53" i="7"/>
  <c r="AF53" i="7"/>
  <c r="T53" i="7"/>
  <c r="AU74" i="7"/>
  <c r="AU72" i="7" s="1"/>
  <c r="AU71" i="7" s="1"/>
  <c r="AQ74" i="7"/>
  <c r="AQ72" i="7" s="1"/>
  <c r="AQ71" i="7" s="1"/>
  <c r="AM74" i="7"/>
  <c r="AM72" i="7" s="1"/>
  <c r="AM71" i="7" s="1"/>
  <c r="AA74" i="7"/>
  <c r="AA72" i="7" s="1"/>
  <c r="AA71" i="7" s="1"/>
  <c r="W74" i="7"/>
  <c r="W72" i="7" s="1"/>
  <c r="W71" i="7" s="1"/>
  <c r="S74" i="7"/>
  <c r="S72" i="7" s="1"/>
  <c r="S71" i="7" s="1"/>
  <c r="O74" i="7"/>
  <c r="O72" i="7" s="1"/>
  <c r="O71" i="7" s="1"/>
  <c r="AT96" i="7"/>
  <c r="AP96" i="7"/>
  <c r="AL96" i="7"/>
  <c r="AH96" i="7"/>
  <c r="AD96" i="7"/>
  <c r="Z96" i="7"/>
  <c r="V96" i="7"/>
  <c r="R96" i="7"/>
  <c r="AS118" i="7"/>
  <c r="AO118" i="7"/>
  <c r="AK118" i="7"/>
  <c r="AG118" i="7"/>
  <c r="AC118" i="7"/>
  <c r="Y118" i="7"/>
  <c r="U118" i="7"/>
  <c r="Q118" i="7"/>
  <c r="AR23" i="7"/>
  <c r="AN23" i="7"/>
  <c r="AJ23" i="7"/>
  <c r="AF23" i="7"/>
  <c r="AB23" i="7"/>
  <c r="X23" i="7"/>
  <c r="T23" i="7"/>
  <c r="P23" i="7"/>
  <c r="P53" i="7"/>
  <c r="AT53" i="7"/>
  <c r="AP53" i="7"/>
  <c r="AL53" i="7"/>
  <c r="AH53" i="7"/>
  <c r="AD53" i="7"/>
  <c r="Z53" i="7"/>
  <c r="V53" i="7"/>
  <c r="R53" i="7"/>
  <c r="AU53" i="7"/>
  <c r="AQ53" i="7"/>
  <c r="AM53" i="7"/>
  <c r="AI53" i="7"/>
  <c r="AE53" i="7"/>
  <c r="AA53" i="7"/>
  <c r="W53" i="7"/>
  <c r="S53" i="7"/>
  <c r="O53" i="7"/>
  <c r="AT23" i="7"/>
  <c r="AP23" i="7"/>
  <c r="AL23" i="7"/>
  <c r="AH23" i="7"/>
  <c r="AD23" i="7"/>
  <c r="Z23" i="7"/>
  <c r="V23" i="7"/>
  <c r="R23" i="7"/>
  <c r="AS53" i="7"/>
  <c r="AO53" i="7"/>
  <c r="AK53" i="7"/>
  <c r="AG53" i="7"/>
  <c r="AC53" i="7"/>
  <c r="Y53" i="7"/>
  <c r="U53" i="7"/>
  <c r="Q53" i="7"/>
  <c r="AT74" i="7"/>
  <c r="AT72" i="7" s="1"/>
  <c r="AT71" i="7" s="1"/>
  <c r="AP74" i="7"/>
  <c r="AP72" i="7" s="1"/>
  <c r="AP71" i="7" s="1"/>
  <c r="AL74" i="7"/>
  <c r="AL72" i="7" s="1"/>
  <c r="AL71" i="7" s="1"/>
  <c r="AD74" i="7"/>
  <c r="AD72" i="7" s="1"/>
  <c r="AD71" i="7" s="1"/>
  <c r="Z74" i="7"/>
  <c r="Z72" i="7" s="1"/>
  <c r="Z71" i="7" s="1"/>
  <c r="V74" i="7"/>
  <c r="V72" i="7" s="1"/>
  <c r="V71" i="7" s="1"/>
  <c r="R74" i="7"/>
  <c r="R72" i="7" s="1"/>
  <c r="R71" i="7" s="1"/>
  <c r="AI74" i="7"/>
  <c r="AI72" i="7" s="1"/>
  <c r="AI71" i="7" s="1"/>
  <c r="AH74" i="7"/>
  <c r="AH72" i="7" s="1"/>
  <c r="AH71" i="7" s="1"/>
  <c r="AE74" i="7"/>
  <c r="AE72" i="7" s="1"/>
  <c r="AE71" i="7" s="1"/>
  <c r="AC74" i="7"/>
  <c r="AC72" i="7" s="1"/>
  <c r="AC71" i="7" s="1"/>
  <c r="AA23" i="7"/>
  <c r="AS23" i="7"/>
  <c r="AO23" i="7"/>
  <c r="AK23" i="7"/>
  <c r="AG23" i="7"/>
  <c r="AC23" i="7"/>
  <c r="Y23" i="7"/>
  <c r="U23" i="7"/>
  <c r="Q23" i="7"/>
  <c r="AU23" i="7"/>
  <c r="AQ23" i="7"/>
  <c r="AM23" i="7"/>
  <c r="AI23" i="7"/>
  <c r="AE23" i="7"/>
  <c r="W23" i="7"/>
  <c r="S23" i="7"/>
  <c r="O23" i="7"/>
  <c r="O19" i="7" l="1"/>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D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U6" i="7" l="1"/>
  <c r="AU38" i="7" s="1"/>
  <c r="AU122" i="7" s="1"/>
  <c r="AT6" i="7"/>
  <c r="AT38" i="7" s="1"/>
  <c r="AT122" i="7" s="1"/>
  <c r="AR6" i="7"/>
  <c r="AR38" i="7" s="1"/>
  <c r="AR122" i="7" s="1"/>
  <c r="AQ6" i="7"/>
  <c r="AQ38" i="7" s="1"/>
  <c r="AQ122" i="7" s="1"/>
  <c r="AP6" i="7"/>
  <c r="AP38" i="7" s="1"/>
  <c r="AP122" i="7" s="1"/>
  <c r="AN6" i="7"/>
  <c r="AN38" i="7" s="1"/>
  <c r="AN122" i="7" s="1"/>
  <c r="AM6" i="7"/>
  <c r="AM38" i="7" s="1"/>
  <c r="AM122" i="7" s="1"/>
  <c r="AL6" i="7"/>
  <c r="AL38" i="7" s="1"/>
  <c r="AL122" i="7" s="1"/>
  <c r="AJ6" i="7"/>
  <c r="AJ38" i="7" s="1"/>
  <c r="AJ122" i="7" s="1"/>
  <c r="AI6" i="7"/>
  <c r="AI38" i="7" s="1"/>
  <c r="AI122" i="7" s="1"/>
  <c r="AH6" i="7"/>
  <c r="AH38" i="7" s="1"/>
  <c r="AH122" i="7" s="1"/>
  <c r="AF6" i="7"/>
  <c r="AF38" i="7" s="1"/>
  <c r="AF122" i="7" s="1"/>
  <c r="AE6" i="7"/>
  <c r="AE38" i="7" s="1"/>
  <c r="AE122" i="7" s="1"/>
  <c r="AD6" i="7"/>
  <c r="AD38" i="7" s="1"/>
  <c r="AD122" i="7" s="1"/>
  <c r="AB6" i="7"/>
  <c r="AB38" i="7" s="1"/>
  <c r="AB122" i="7" s="1"/>
  <c r="AA6" i="7"/>
  <c r="AA38" i="7" s="1"/>
  <c r="AA122" i="7" s="1"/>
  <c r="Z6" i="7"/>
  <c r="Z38" i="7" s="1"/>
  <c r="Z122" i="7" s="1"/>
  <c r="X6" i="7"/>
  <c r="X38" i="7" s="1"/>
  <c r="X122" i="7" s="1"/>
  <c r="W6" i="7"/>
  <c r="W38" i="7" s="1"/>
  <c r="W122" i="7" s="1"/>
  <c r="V6" i="7"/>
  <c r="V38" i="7" s="1"/>
  <c r="V122" i="7" s="1"/>
  <c r="T6" i="7"/>
  <c r="T38" i="7" s="1"/>
  <c r="T122" i="7" s="1"/>
  <c r="S6" i="7"/>
  <c r="S38" i="7" s="1"/>
  <c r="S122" i="7" s="1"/>
  <c r="R6" i="7"/>
  <c r="R38" i="7" s="1"/>
  <c r="R122" i="7" s="1"/>
  <c r="P6" i="7"/>
  <c r="P38" i="7" s="1"/>
  <c r="P122" i="7" s="1"/>
  <c r="O6" i="7"/>
  <c r="O38" i="7" s="1"/>
  <c r="O122" i="7" s="1"/>
  <c r="AS6" i="7"/>
  <c r="AS38" i="7" s="1"/>
  <c r="AS122" i="7" s="1"/>
  <c r="AO6" i="7"/>
  <c r="AO38" i="7" s="1"/>
  <c r="AO122" i="7" s="1"/>
  <c r="AK6" i="7"/>
  <c r="AK38" i="7" s="1"/>
  <c r="AK122" i="7" s="1"/>
  <c r="AG6" i="7"/>
  <c r="AG38" i="7" s="1"/>
  <c r="AG122" i="7" s="1"/>
  <c r="AC6" i="7"/>
  <c r="AC38" i="7" s="1"/>
  <c r="AC122" i="7" s="1"/>
  <c r="Y6" i="7"/>
  <c r="Y38" i="7" s="1"/>
  <c r="Y122" i="7" s="1"/>
  <c r="U6" i="7"/>
  <c r="U38" i="7" s="1"/>
  <c r="U122" i="7" s="1"/>
  <c r="Q6" i="7"/>
  <c r="Q38" i="7" s="1"/>
  <c r="Q122" i="7" s="1"/>
  <c r="N112" i="7" l="1"/>
  <c r="N111" i="7" s="1"/>
  <c r="M112" i="7"/>
  <c r="M111" i="7" s="1"/>
  <c r="N106" i="7"/>
  <c r="N105" i="7" s="1"/>
  <c r="M106" i="7"/>
  <c r="M105" i="7" s="1"/>
  <c r="N100" i="7"/>
  <c r="N99" i="7" s="1"/>
  <c r="M100" i="7"/>
  <c r="M99" i="7" s="1"/>
  <c r="N90" i="7"/>
  <c r="N89" i="7" s="1"/>
  <c r="M90" i="7"/>
  <c r="M89" i="7" s="1"/>
  <c r="N84" i="7"/>
  <c r="N83" i="7" s="1"/>
  <c r="M84" i="7"/>
  <c r="M83" i="7" s="1"/>
  <c r="I84" i="7"/>
  <c r="I88" i="7" s="1"/>
  <c r="H84" i="7"/>
  <c r="H88" i="7" s="1"/>
  <c r="E84" i="7"/>
  <c r="E88" i="7" s="1"/>
  <c r="N78" i="7"/>
  <c r="N77" i="7" s="1"/>
  <c r="M78" i="7"/>
  <c r="M77" i="7" s="1"/>
  <c r="L78" i="7"/>
  <c r="L77" i="7" s="1"/>
  <c r="K78" i="7"/>
  <c r="K82" i="7" s="1"/>
  <c r="J78" i="7"/>
  <c r="J82" i="7" s="1"/>
  <c r="I78" i="7"/>
  <c r="I77" i="7" s="1"/>
  <c r="H78" i="7"/>
  <c r="H77" i="7" s="1"/>
  <c r="G78" i="7"/>
  <c r="G82" i="7" s="1"/>
  <c r="F78" i="7"/>
  <c r="F82" i="7" s="1"/>
  <c r="E78" i="7"/>
  <c r="E77" i="7" s="1"/>
  <c r="D78" i="7"/>
  <c r="D77" i="7" s="1"/>
  <c r="J77" i="7"/>
  <c r="N68" i="7"/>
  <c r="M68" i="7"/>
  <c r="M67" i="7" s="1"/>
  <c r="L68" i="7"/>
  <c r="L67" i="7" s="1"/>
  <c r="K68" i="7"/>
  <c r="K67" i="7" s="1"/>
  <c r="J68" i="7"/>
  <c r="J72" i="7" s="1"/>
  <c r="I68" i="7"/>
  <c r="I72" i="7" s="1"/>
  <c r="H68" i="7"/>
  <c r="H67" i="7" s="1"/>
  <c r="G68" i="7"/>
  <c r="G67" i="7" s="1"/>
  <c r="F68" i="7"/>
  <c r="F72" i="7" s="1"/>
  <c r="E68" i="7"/>
  <c r="E72" i="7" s="1"/>
  <c r="D68" i="7"/>
  <c r="D67" i="7" s="1"/>
  <c r="N67" i="7"/>
  <c r="J67" i="7"/>
  <c r="I67" i="7"/>
  <c r="N63" i="7"/>
  <c r="N62" i="7" s="1"/>
  <c r="M63" i="7"/>
  <c r="M62" i="7" s="1"/>
  <c r="L63" i="7"/>
  <c r="L66" i="7" s="1"/>
  <c r="K63" i="7"/>
  <c r="K66" i="7" s="1"/>
  <c r="J63" i="7"/>
  <c r="J62" i="7" s="1"/>
  <c r="I63" i="7"/>
  <c r="I66" i="7" s="1"/>
  <c r="H63" i="7"/>
  <c r="H66" i="7" s="1"/>
  <c r="G63" i="7"/>
  <c r="G66" i="7" s="1"/>
  <c r="F63" i="7"/>
  <c r="F62" i="7" s="1"/>
  <c r="E63" i="7"/>
  <c r="E66" i="7" s="1"/>
  <c r="D63" i="7"/>
  <c r="D66" i="7" s="1"/>
  <c r="N58" i="7"/>
  <c r="N57" i="7" s="1"/>
  <c r="M58" i="7"/>
  <c r="M57" i="7" s="1"/>
  <c r="L58" i="7"/>
  <c r="L61" i="7" s="1"/>
  <c r="K58" i="7"/>
  <c r="K61" i="7" s="1"/>
  <c r="J58" i="7"/>
  <c r="J57" i="7" s="1"/>
  <c r="I58" i="7"/>
  <c r="I57" i="7" s="1"/>
  <c r="H58" i="7"/>
  <c r="H61" i="7" s="1"/>
  <c r="G58" i="7"/>
  <c r="G61" i="7" s="1"/>
  <c r="F58" i="7"/>
  <c r="F57" i="7" s="1"/>
  <c r="E58" i="7"/>
  <c r="E57" i="7" s="1"/>
  <c r="D58" i="7"/>
  <c r="D61" i="7" s="1"/>
  <c r="N46" i="7"/>
  <c r="M46" i="7"/>
  <c r="L46" i="7"/>
  <c r="K46" i="7"/>
  <c r="K51" i="7" s="1"/>
  <c r="J46" i="7"/>
  <c r="J51" i="7" s="1"/>
  <c r="I46" i="7"/>
  <c r="I51" i="7" s="1"/>
  <c r="H46" i="7"/>
  <c r="G46" i="7"/>
  <c r="G51" i="7" s="1"/>
  <c r="F46" i="7"/>
  <c r="F51" i="7" s="1"/>
  <c r="E46" i="7"/>
  <c r="E51" i="7" s="1"/>
  <c r="D46" i="7"/>
  <c r="N41" i="7"/>
  <c r="N40" i="7" s="1"/>
  <c r="M41" i="7"/>
  <c r="M40" i="7" s="1"/>
  <c r="L41" i="7"/>
  <c r="L40" i="7" s="1"/>
  <c r="K41" i="7"/>
  <c r="K44" i="7" s="1"/>
  <c r="J41" i="7"/>
  <c r="J44" i="7" s="1"/>
  <c r="I41" i="7"/>
  <c r="I40" i="7" s="1"/>
  <c r="H41" i="7"/>
  <c r="H40" i="7" s="1"/>
  <c r="G41" i="7"/>
  <c r="G44" i="7" s="1"/>
  <c r="F41" i="7"/>
  <c r="F44" i="7" s="1"/>
  <c r="E41" i="7"/>
  <c r="E40" i="7" s="1"/>
  <c r="D41" i="7"/>
  <c r="D40" i="7" s="1"/>
  <c r="N29" i="7"/>
  <c r="M29" i="7"/>
  <c r="L29" i="7"/>
  <c r="L33" i="7" s="1"/>
  <c r="K29" i="7"/>
  <c r="K33" i="7" s="1"/>
  <c r="J29" i="7"/>
  <c r="J33" i="7" s="1"/>
  <c r="I29" i="7"/>
  <c r="I33" i="7" s="1"/>
  <c r="H29" i="7"/>
  <c r="H33" i="7" s="1"/>
  <c r="G29" i="7"/>
  <c r="G33" i="7" s="1"/>
  <c r="F29" i="7"/>
  <c r="F33" i="7" s="1"/>
  <c r="E29" i="7"/>
  <c r="E33" i="7" s="1"/>
  <c r="D29" i="7"/>
  <c r="D33" i="7" s="1"/>
  <c r="N24" i="7"/>
  <c r="M24" i="7"/>
  <c r="M23" i="7" s="1"/>
  <c r="L24" i="7"/>
  <c r="K24" i="7"/>
  <c r="J24" i="7"/>
  <c r="J28" i="7" s="1"/>
  <c r="I24" i="7"/>
  <c r="I28" i="7" s="1"/>
  <c r="H24" i="7"/>
  <c r="G24" i="7"/>
  <c r="F24" i="7"/>
  <c r="F28" i="7" s="1"/>
  <c r="E24" i="7"/>
  <c r="E28" i="7" s="1"/>
  <c r="D24" i="7"/>
  <c r="N19" i="7"/>
  <c r="M19" i="7"/>
  <c r="L19" i="7"/>
  <c r="L22" i="7" s="1"/>
  <c r="K19" i="7"/>
  <c r="K22" i="7" s="1"/>
  <c r="J19" i="7"/>
  <c r="J22" i="7" s="1"/>
  <c r="I19" i="7"/>
  <c r="I22" i="7" s="1"/>
  <c r="H19" i="7"/>
  <c r="H22" i="7" s="1"/>
  <c r="G19" i="7"/>
  <c r="G22" i="7" s="1"/>
  <c r="F19" i="7"/>
  <c r="F22" i="7" s="1"/>
  <c r="E19" i="7"/>
  <c r="E22" i="7" s="1"/>
  <c r="D19" i="7"/>
  <c r="D22" i="7" s="1"/>
  <c r="N12" i="7"/>
  <c r="M12" i="7"/>
  <c r="L12" i="7"/>
  <c r="L16" i="7" s="1"/>
  <c r="K12" i="7"/>
  <c r="K16" i="7" s="1"/>
  <c r="J12" i="7"/>
  <c r="J16" i="7" s="1"/>
  <c r="I12" i="7"/>
  <c r="I16" i="7" s="1"/>
  <c r="H12" i="7"/>
  <c r="H16" i="7" s="1"/>
  <c r="G12" i="7"/>
  <c r="G16" i="7" s="1"/>
  <c r="F12" i="7"/>
  <c r="F16" i="7" s="1"/>
  <c r="E12" i="7"/>
  <c r="E16" i="7" s="1"/>
  <c r="D12" i="7"/>
  <c r="D16" i="7" s="1"/>
  <c r="N7" i="7"/>
  <c r="M7" i="7"/>
  <c r="L7" i="7"/>
  <c r="K7" i="7"/>
  <c r="J7" i="7"/>
  <c r="J11" i="7" s="1"/>
  <c r="I7" i="7"/>
  <c r="I11" i="7" s="1"/>
  <c r="H7" i="7"/>
  <c r="G7" i="7"/>
  <c r="F7" i="7"/>
  <c r="F11" i="7" s="1"/>
  <c r="E7" i="7"/>
  <c r="E11" i="7" s="1"/>
  <c r="D7" i="7"/>
  <c r="N5" i="7"/>
  <c r="M5" i="7"/>
  <c r="L5" i="7"/>
  <c r="K5" i="7"/>
  <c r="J5" i="7"/>
  <c r="I5" i="7"/>
  <c r="H5" i="7"/>
  <c r="G5" i="7"/>
  <c r="F5" i="7"/>
  <c r="E5" i="7"/>
  <c r="F67" i="7" l="1"/>
  <c r="M118" i="7"/>
  <c r="H83" i="7"/>
  <c r="D23" i="7"/>
  <c r="D35" i="7" s="1"/>
  <c r="H23" i="7"/>
  <c r="H35" i="7" s="1"/>
  <c r="L23" i="7"/>
  <c r="L35" i="7" s="1"/>
  <c r="F77" i="7"/>
  <c r="G77" i="7"/>
  <c r="N74" i="7"/>
  <c r="N72" i="7" s="1"/>
  <c r="N71" i="7" s="1"/>
  <c r="L62" i="7"/>
  <c r="J74" i="7"/>
  <c r="J76" i="7" s="1"/>
  <c r="H62" i="7"/>
  <c r="F74" i="7"/>
  <c r="F76" i="7" s="1"/>
  <c r="D62" i="7"/>
  <c r="L57" i="7"/>
  <c r="K57" i="7"/>
  <c r="D57" i="7"/>
  <c r="K40" i="7"/>
  <c r="J40" i="7"/>
  <c r="G40" i="7"/>
  <c r="I23" i="7"/>
  <c r="I35" i="7" s="1"/>
  <c r="N6" i="7"/>
  <c r="M6" i="7"/>
  <c r="M38" i="7" s="1"/>
  <c r="L6" i="7"/>
  <c r="K6" i="7"/>
  <c r="H6" i="7"/>
  <c r="G6" i="7"/>
  <c r="D6" i="7"/>
  <c r="D38" i="7" s="1"/>
  <c r="F6" i="7"/>
  <c r="F18" i="7" s="1"/>
  <c r="E6" i="7"/>
  <c r="E18" i="7" s="1"/>
  <c r="D11" i="7"/>
  <c r="N23" i="7"/>
  <c r="I6" i="7"/>
  <c r="I18" i="7" s="1"/>
  <c r="L11" i="7"/>
  <c r="F40" i="7"/>
  <c r="H57" i="7"/>
  <c r="H74" i="7" s="1"/>
  <c r="H76" i="7" s="1"/>
  <c r="I62" i="7"/>
  <c r="I74" i="7" s="1"/>
  <c r="I76" i="7" s="1"/>
  <c r="N96" i="7"/>
  <c r="I82" i="7"/>
  <c r="E82" i="7"/>
  <c r="K77" i="7"/>
  <c r="D84" i="7"/>
  <c r="L84" i="7"/>
  <c r="E67" i="7"/>
  <c r="H72" i="7"/>
  <c r="D72" i="7"/>
  <c r="L72" i="7"/>
  <c r="M74" i="7"/>
  <c r="E62" i="7"/>
  <c r="F61" i="7"/>
  <c r="J61" i="7"/>
  <c r="G57" i="7"/>
  <c r="I44" i="7"/>
  <c r="F53" i="7"/>
  <c r="F56" i="7" s="1"/>
  <c r="J53" i="7"/>
  <c r="J56" i="7" s="1"/>
  <c r="N53" i="7"/>
  <c r="E53" i="7"/>
  <c r="E56" i="7" s="1"/>
  <c r="I53" i="7"/>
  <c r="I56" i="7" s="1"/>
  <c r="M53" i="7"/>
  <c r="E44" i="7"/>
  <c r="D53" i="7"/>
  <c r="D56" i="7" s="1"/>
  <c r="H53" i="7"/>
  <c r="H56" i="7" s="1"/>
  <c r="L53" i="7"/>
  <c r="L56" i="7" s="1"/>
  <c r="F23" i="7"/>
  <c r="F35" i="7" s="1"/>
  <c r="E23" i="7"/>
  <c r="E35" i="7" s="1"/>
  <c r="G23" i="7"/>
  <c r="G35" i="7" s="1"/>
  <c r="K23" i="7"/>
  <c r="K35" i="7" s="1"/>
  <c r="D28" i="7"/>
  <c r="L28" i="7"/>
  <c r="J23" i="7"/>
  <c r="J35" i="7" s="1"/>
  <c r="H28" i="7"/>
  <c r="J6" i="7"/>
  <c r="J18" i="7" s="1"/>
  <c r="H11" i="7"/>
  <c r="H18" i="7"/>
  <c r="L18" i="7"/>
  <c r="L38" i="7"/>
  <c r="D90" i="7"/>
  <c r="H90" i="7"/>
  <c r="L90" i="7"/>
  <c r="L74" i="7"/>
  <c r="L76" i="7" s="1"/>
  <c r="M96" i="7"/>
  <c r="N118" i="7"/>
  <c r="G90" i="7"/>
  <c r="K90" i="7"/>
  <c r="F90" i="7"/>
  <c r="J90" i="7"/>
  <c r="E90" i="7"/>
  <c r="I90" i="7"/>
  <c r="G11" i="7"/>
  <c r="K11" i="7"/>
  <c r="G28" i="7"/>
  <c r="K28" i="7"/>
  <c r="D44" i="7"/>
  <c r="H44" i="7"/>
  <c r="L44" i="7"/>
  <c r="D51" i="7"/>
  <c r="H51" i="7"/>
  <c r="L51" i="7"/>
  <c r="G53" i="7"/>
  <c r="G56" i="7" s="1"/>
  <c r="K53" i="7"/>
  <c r="K56" i="7" s="1"/>
  <c r="E61" i="7"/>
  <c r="I61" i="7"/>
  <c r="F66" i="7"/>
  <c r="J66" i="7"/>
  <c r="G72" i="7"/>
  <c r="K72" i="7"/>
  <c r="D82" i="7"/>
  <c r="H82" i="7"/>
  <c r="L82" i="7"/>
  <c r="G62" i="7"/>
  <c r="G74" i="7" s="1"/>
  <c r="G76" i="7" s="1"/>
  <c r="K62" i="7"/>
  <c r="K74" i="7" s="1"/>
  <c r="K76" i="7" s="1"/>
  <c r="G84" i="7"/>
  <c r="K84" i="7"/>
  <c r="E83" i="7"/>
  <c r="I83" i="7"/>
  <c r="F84" i="7"/>
  <c r="J84" i="7"/>
  <c r="K38" i="7" l="1"/>
  <c r="K18" i="7"/>
  <c r="H38" i="7"/>
  <c r="N38" i="7"/>
  <c r="D74" i="7"/>
  <c r="D76" i="7" s="1"/>
  <c r="E74" i="7"/>
  <c r="E76" i="7" s="1"/>
  <c r="M122" i="7"/>
  <c r="G38" i="7"/>
  <c r="G18" i="7"/>
  <c r="E38" i="7"/>
  <c r="D18" i="7"/>
  <c r="N122" i="7"/>
  <c r="I38" i="7"/>
  <c r="L88" i="7"/>
  <c r="L83" i="7"/>
  <c r="D88" i="7"/>
  <c r="D83" i="7"/>
  <c r="F38" i="7"/>
  <c r="J38" i="7"/>
  <c r="F88" i="7"/>
  <c r="F83" i="7"/>
  <c r="G88" i="7"/>
  <c r="G83" i="7"/>
  <c r="E94" i="7"/>
  <c r="E89" i="7"/>
  <c r="E96" i="7" s="1"/>
  <c r="E98" i="7" s="1"/>
  <c r="F94" i="7"/>
  <c r="F89" i="7"/>
  <c r="K100" i="7"/>
  <c r="H100" i="7"/>
  <c r="J88" i="7"/>
  <c r="J83" i="7"/>
  <c r="K88" i="7"/>
  <c r="K83" i="7"/>
  <c r="E100" i="7"/>
  <c r="J100" i="7"/>
  <c r="K94" i="7"/>
  <c r="K89" i="7"/>
  <c r="H89" i="7"/>
  <c r="H96" i="7" s="1"/>
  <c r="H98" i="7" s="1"/>
  <c r="H94" i="7"/>
  <c r="I94" i="7"/>
  <c r="I89" i="7"/>
  <c r="I96" i="7" s="1"/>
  <c r="J94" i="7"/>
  <c r="J89" i="7"/>
  <c r="G100" i="7"/>
  <c r="L100" i="7"/>
  <c r="D100" i="7"/>
  <c r="I100" i="7"/>
  <c r="F100" i="7"/>
  <c r="G94" i="7"/>
  <c r="G89" i="7"/>
  <c r="L89" i="7"/>
  <c r="L94" i="7"/>
  <c r="D89" i="7"/>
  <c r="D94" i="7"/>
  <c r="D96" i="7" l="1"/>
  <c r="D98" i="7" s="1"/>
  <c r="L96" i="7"/>
  <c r="L98" i="7" s="1"/>
  <c r="I98" i="7"/>
  <c r="I104" i="7"/>
  <c r="I99" i="7"/>
  <c r="L112" i="7"/>
  <c r="L106" i="7"/>
  <c r="E106" i="7"/>
  <c r="E112" i="7"/>
  <c r="H112" i="7"/>
  <c r="H106" i="7"/>
  <c r="J96" i="7"/>
  <c r="I106" i="7"/>
  <c r="I112" i="7"/>
  <c r="L99" i="7"/>
  <c r="L104" i="7"/>
  <c r="J112" i="7"/>
  <c r="J106" i="7"/>
  <c r="H99" i="7"/>
  <c r="H104" i="7"/>
  <c r="G96" i="7"/>
  <c r="F112" i="7"/>
  <c r="F106" i="7"/>
  <c r="D112" i="7"/>
  <c r="D106" i="7"/>
  <c r="G112" i="7"/>
  <c r="G106" i="7"/>
  <c r="J104" i="7"/>
  <c r="J99" i="7"/>
  <c r="K112" i="7"/>
  <c r="K106" i="7"/>
  <c r="K96" i="7"/>
  <c r="F104" i="7"/>
  <c r="F99" i="7"/>
  <c r="D99" i="7"/>
  <c r="D104" i="7"/>
  <c r="G104" i="7"/>
  <c r="G99" i="7"/>
  <c r="E104" i="7"/>
  <c r="E99" i="7"/>
  <c r="K104" i="7"/>
  <c r="K99" i="7"/>
  <c r="F96" i="7"/>
  <c r="K98" i="7" l="1"/>
  <c r="D111" i="7"/>
  <c r="D116" i="7"/>
  <c r="J116" i="7"/>
  <c r="J111" i="7"/>
  <c r="I110" i="7"/>
  <c r="I105" i="7"/>
  <c r="H111" i="7"/>
  <c r="H116" i="7"/>
  <c r="L111" i="7"/>
  <c r="L116" i="7"/>
  <c r="D105" i="7"/>
  <c r="D110" i="7"/>
  <c r="G98" i="7"/>
  <c r="J110" i="7"/>
  <c r="J105" i="7"/>
  <c r="I116" i="7"/>
  <c r="I111" i="7"/>
  <c r="H105" i="7"/>
  <c r="H118" i="7" s="1"/>
  <c r="H110" i="7"/>
  <c r="L105" i="7"/>
  <c r="L110" i="7"/>
  <c r="K116" i="7"/>
  <c r="K111" i="7"/>
  <c r="G116" i="7"/>
  <c r="G111" i="7"/>
  <c r="F116" i="7"/>
  <c r="F111" i="7"/>
  <c r="E110" i="7"/>
  <c r="E105" i="7"/>
  <c r="F98" i="7"/>
  <c r="K110" i="7"/>
  <c r="K105" i="7"/>
  <c r="G110" i="7"/>
  <c r="G105" i="7"/>
  <c r="F110" i="7"/>
  <c r="F105" i="7"/>
  <c r="J98" i="7"/>
  <c r="E116" i="7"/>
  <c r="E111" i="7"/>
  <c r="J118" i="7" l="1"/>
  <c r="J121" i="7" s="1"/>
  <c r="I118" i="7"/>
  <c r="I122" i="7" s="1"/>
  <c r="I126" i="7" s="1"/>
  <c r="D118" i="7"/>
  <c r="D121" i="7" s="1"/>
  <c r="J122" i="7"/>
  <c r="J126" i="7" s="1"/>
  <c r="L118" i="7"/>
  <c r="L121" i="7" s="1"/>
  <c r="G118" i="7"/>
  <c r="G122" i="7" s="1"/>
  <c r="G126" i="7" s="1"/>
  <c r="E118" i="7"/>
  <c r="E122" i="7" s="1"/>
  <c r="E126" i="7" s="1"/>
  <c r="F118" i="7"/>
  <c r="F122" i="7" s="1"/>
  <c r="F126" i="7" s="1"/>
  <c r="K118" i="7"/>
  <c r="K121" i="7" s="1"/>
  <c r="I121" i="7"/>
  <c r="H121" i="7"/>
  <c r="H122" i="7"/>
  <c r="H126" i="7" s="1"/>
  <c r="D122" i="7" l="1"/>
  <c r="D126" i="7" s="1"/>
  <c r="G121" i="7"/>
  <c r="K122" i="7"/>
  <c r="K126" i="7" s="1"/>
  <c r="L122" i="7"/>
  <c r="L126" i="7" s="1"/>
  <c r="E121" i="7"/>
  <c r="F121" i="7"/>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H97" i="4"/>
  <c r="I97" i="4"/>
  <c r="J97" i="4"/>
  <c r="K97" i="4"/>
  <c r="L97" i="4"/>
  <c r="M97" i="4"/>
  <c r="N97" i="4"/>
  <c r="O97" i="4"/>
  <c r="P97" i="4"/>
  <c r="Q97" i="4"/>
  <c r="R97" i="4"/>
  <c r="S97" i="4"/>
  <c r="T97" i="4"/>
  <c r="U97" i="4"/>
  <c r="V97" i="4"/>
  <c r="W97" i="4"/>
  <c r="X97" i="4"/>
  <c r="Y97" i="4"/>
  <c r="Z97" i="4"/>
  <c r="AA97" i="4"/>
  <c r="AB97" i="4"/>
  <c r="AC97" i="4"/>
  <c r="AD97" i="4"/>
  <c r="AE97" i="4"/>
  <c r="AF97" i="4"/>
  <c r="AG97" i="4"/>
  <c r="AH97" i="4"/>
  <c r="AI97" i="4"/>
  <c r="AJ97" i="4"/>
  <c r="AK97" i="4"/>
  <c r="AL97" i="4"/>
  <c r="AM97" i="4"/>
  <c r="AN97" i="4"/>
  <c r="AO97" i="4"/>
  <c r="AP97" i="4"/>
  <c r="AQ97" i="4"/>
  <c r="AR97" i="4"/>
  <c r="AS97" i="4"/>
  <c r="AT97" i="4"/>
  <c r="AU97" i="4"/>
  <c r="H88" i="4"/>
  <c r="I88" i="4"/>
  <c r="J88" i="4"/>
  <c r="K88" i="4"/>
  <c r="L88" i="4"/>
  <c r="M88" i="4"/>
  <c r="N88" i="4"/>
  <c r="O88" i="4"/>
  <c r="P88" i="4"/>
  <c r="Q88" i="4"/>
  <c r="R88" i="4"/>
  <c r="S88" i="4"/>
  <c r="T88" i="4"/>
  <c r="U88" i="4"/>
  <c r="V88" i="4"/>
  <c r="W88" i="4"/>
  <c r="X88" i="4"/>
  <c r="Y88" i="4"/>
  <c r="Z88" i="4"/>
  <c r="AA88" i="4"/>
  <c r="AB88" i="4"/>
  <c r="AC88" i="4"/>
  <c r="AD88" i="4"/>
  <c r="AE88" i="4"/>
  <c r="AF88" i="4"/>
  <c r="AG88" i="4"/>
  <c r="AH88" i="4"/>
  <c r="AI88" i="4"/>
  <c r="AJ88" i="4"/>
  <c r="AK88" i="4"/>
  <c r="AL88" i="4"/>
  <c r="AM88" i="4"/>
  <c r="AN88" i="4"/>
  <c r="AO88" i="4"/>
  <c r="AP88" i="4"/>
  <c r="AQ88" i="4"/>
  <c r="AR88" i="4"/>
  <c r="AS88" i="4"/>
  <c r="AT88" i="4"/>
  <c r="AU88" i="4"/>
  <c r="H80" i="4"/>
  <c r="I80" i="4"/>
  <c r="J80" i="4"/>
  <c r="K80" i="4"/>
  <c r="L80" i="4"/>
  <c r="M80" i="4"/>
  <c r="N80" i="4"/>
  <c r="O80" i="4"/>
  <c r="P80" i="4"/>
  <c r="Q80" i="4"/>
  <c r="R80" i="4"/>
  <c r="S80" i="4"/>
  <c r="T80" i="4"/>
  <c r="U80" i="4"/>
  <c r="V80" i="4"/>
  <c r="W80" i="4"/>
  <c r="X80" i="4"/>
  <c r="Y80" i="4"/>
  <c r="Z80" i="4"/>
  <c r="AA80" i="4"/>
  <c r="AB80" i="4"/>
  <c r="AC80" i="4"/>
  <c r="AD80" i="4"/>
  <c r="AE80" i="4"/>
  <c r="AF80" i="4"/>
  <c r="AG80" i="4"/>
  <c r="AH80" i="4"/>
  <c r="AI80" i="4"/>
  <c r="AJ80" i="4"/>
  <c r="AK80" i="4"/>
  <c r="AL80" i="4"/>
  <c r="AM80" i="4"/>
  <c r="AN80" i="4"/>
  <c r="AO80" i="4"/>
  <c r="AP80" i="4"/>
  <c r="AQ80" i="4"/>
  <c r="AR80" i="4"/>
  <c r="AS80" i="4"/>
  <c r="AT80" i="4"/>
  <c r="AU80" i="4"/>
  <c r="AU73" i="4"/>
  <c r="AT73" i="4"/>
  <c r="AS73" i="4"/>
  <c r="AR73" i="4"/>
  <c r="AQ73" i="4"/>
  <c r="AJ73" i="4"/>
  <c r="AK73" i="4"/>
  <c r="AL73" i="4"/>
  <c r="AM73" i="4"/>
  <c r="AN73" i="4"/>
  <c r="AO73" i="4"/>
  <c r="AP73" i="4"/>
  <c r="AI73" i="4"/>
  <c r="AH73" i="4"/>
  <c r="AA73" i="4"/>
  <c r="AB73" i="4"/>
  <c r="AC73" i="4"/>
  <c r="AD73" i="4"/>
  <c r="AE73" i="4"/>
  <c r="AF73" i="4"/>
  <c r="AG73" i="4"/>
  <c r="Z73" i="4"/>
  <c r="Y73" i="4"/>
  <c r="X73" i="4"/>
  <c r="W73" i="4"/>
  <c r="V73" i="4"/>
  <c r="N73" i="4"/>
  <c r="O73" i="4"/>
  <c r="P73" i="4"/>
  <c r="Q73" i="4"/>
  <c r="R73" i="4"/>
  <c r="S73" i="4"/>
  <c r="T73" i="4"/>
  <c r="U73" i="4"/>
  <c r="M73" i="4"/>
  <c r="L73" i="4"/>
  <c r="I73" i="4"/>
  <c r="J73" i="4"/>
  <c r="K73" i="4"/>
  <c r="H73" i="4"/>
  <c r="G73" i="4"/>
  <c r="F73" i="4"/>
  <c r="E73" i="4"/>
  <c r="D73" i="4"/>
  <c r="AU29" i="4"/>
  <c r="AS29" i="4"/>
  <c r="AL29" i="4"/>
  <c r="AJ29" i="4"/>
  <c r="AI29" i="4"/>
  <c r="AT29" i="4"/>
  <c r="AR29" i="4"/>
  <c r="AN29" i="4"/>
  <c r="AO29" i="4"/>
  <c r="AP29" i="4"/>
  <c r="AM29" i="4"/>
  <c r="AK29" i="4"/>
  <c r="AH29" i="4"/>
  <c r="AG29" i="4"/>
  <c r="AF29" i="4"/>
  <c r="AE29" i="4"/>
  <c r="AD29" i="4"/>
  <c r="AC29" i="4"/>
  <c r="AB29" i="4"/>
  <c r="AA29" i="4"/>
  <c r="Z29" i="4"/>
  <c r="X29" i="4"/>
  <c r="Y29" i="4"/>
  <c r="W29" i="4"/>
  <c r="V29" i="4"/>
  <c r="U29" i="4"/>
  <c r="S29" i="4"/>
  <c r="R29" i="4"/>
  <c r="Q29" i="4"/>
  <c r="P29" i="4"/>
  <c r="O29" i="4"/>
  <c r="N29" i="4"/>
  <c r="M29" i="4"/>
  <c r="L29" i="4"/>
  <c r="K29" i="4"/>
  <c r="J29" i="4"/>
  <c r="I29" i="4"/>
  <c r="H29" i="4"/>
  <c r="G29" i="4"/>
  <c r="F29" i="4"/>
  <c r="E29" i="4"/>
  <c r="D29" i="4"/>
  <c r="G106" i="4"/>
  <c r="F106" i="4"/>
  <c r="E106" i="4"/>
  <c r="D106" i="4"/>
  <c r="G97" i="4"/>
  <c r="F97" i="4"/>
  <c r="E97" i="4"/>
  <c r="D97" i="4"/>
  <c r="G88" i="4"/>
  <c r="F88" i="4"/>
  <c r="E88" i="4"/>
  <c r="D88" i="4"/>
  <c r="G80" i="4"/>
  <c r="F80" i="4"/>
  <c r="E80" i="4"/>
  <c r="D80" i="4"/>
</calcChain>
</file>

<file path=xl/comments1.xml><?xml version="1.0" encoding="utf-8"?>
<comments xmlns="http://schemas.openxmlformats.org/spreadsheetml/2006/main">
  <authors>
    <author>Автор</author>
  </authors>
  <commentList>
    <comment ref="N38" authorId="0" shapeId="0">
      <text>
        <r>
          <rPr>
            <b/>
            <sz val="9"/>
            <color indexed="81"/>
            <rFont val="Tahoma"/>
            <family val="2"/>
            <charset val="204"/>
          </rPr>
          <t>Автор:</t>
        </r>
        <r>
          <rPr>
            <sz val="9"/>
            <color indexed="81"/>
            <rFont val="Tahoma"/>
            <family val="2"/>
            <charset val="204"/>
          </rPr>
          <t xml:space="preserve">
представленны не все программы</t>
        </r>
      </text>
    </comment>
    <comment ref="O38" authorId="0" shapeId="0">
      <text>
        <r>
          <rPr>
            <b/>
            <sz val="9"/>
            <color indexed="81"/>
            <rFont val="Tahoma"/>
            <family val="2"/>
            <charset val="204"/>
          </rPr>
          <t>Автор:</t>
        </r>
        <r>
          <rPr>
            <sz val="9"/>
            <color indexed="81"/>
            <rFont val="Tahoma"/>
            <family val="2"/>
            <charset val="204"/>
          </rPr>
          <t xml:space="preserve">
представленны не все программы</t>
        </r>
      </text>
    </comment>
    <comment ref="R39"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R47"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S47" authorId="0" shapeId="0">
      <text>
        <r>
          <rPr>
            <b/>
            <sz val="9"/>
            <color indexed="81"/>
            <rFont val="Tahoma"/>
            <family val="2"/>
            <charset val="204"/>
          </rPr>
          <t>Автор:</t>
        </r>
        <r>
          <rPr>
            <sz val="9"/>
            <color indexed="81"/>
            <rFont val="Tahoma"/>
            <family val="2"/>
            <charset val="204"/>
          </rPr>
          <t xml:space="preserve">
не актуальная нформация на 20.02.2018</t>
        </r>
      </text>
    </comment>
    <comment ref="Z47" authorId="0" shapeId="0">
      <text>
        <r>
          <rPr>
            <b/>
            <sz val="9"/>
            <color indexed="81"/>
            <rFont val="Tahoma"/>
            <family val="2"/>
            <charset val="204"/>
          </rPr>
          <t>Автор:</t>
        </r>
        <r>
          <rPr>
            <sz val="9"/>
            <color indexed="81"/>
            <rFont val="Tahoma"/>
            <family val="2"/>
            <charset val="204"/>
          </rPr>
          <t xml:space="preserve">
устаревшая информация</t>
        </r>
      </text>
    </comment>
    <comment ref="AA47" authorId="0" shapeId="0">
      <text>
        <r>
          <rPr>
            <b/>
            <sz val="9"/>
            <color indexed="81"/>
            <rFont val="Tahoma"/>
            <family val="2"/>
            <charset val="204"/>
          </rPr>
          <t>Автор:</t>
        </r>
        <r>
          <rPr>
            <sz val="9"/>
            <color indexed="81"/>
            <rFont val="Tahoma"/>
            <family val="2"/>
            <charset val="204"/>
          </rPr>
          <t xml:space="preserve">
устаревшая информация</t>
        </r>
      </text>
    </comment>
    <comment ref="M59" authorId="0" shapeId="0">
      <text>
        <r>
          <rPr>
            <b/>
            <sz val="9"/>
            <color indexed="81"/>
            <rFont val="Tahoma"/>
            <family val="2"/>
            <charset val="204"/>
          </rPr>
          <t>Автор:</t>
        </r>
        <r>
          <rPr>
            <sz val="9"/>
            <color indexed="81"/>
            <rFont val="Tahoma"/>
            <family val="2"/>
            <charset val="204"/>
          </rPr>
          <t xml:space="preserve">
по ссылке документ отсутствует</t>
        </r>
      </text>
    </comment>
    <comment ref="D63" authorId="0" shapeId="0">
      <text>
        <r>
          <rPr>
            <b/>
            <sz val="9"/>
            <color indexed="81"/>
            <rFont val="Tahoma"/>
            <family val="2"/>
            <charset val="204"/>
          </rPr>
          <t>Автор:</t>
        </r>
        <r>
          <rPr>
            <sz val="9"/>
            <color indexed="81"/>
            <rFont val="Tahoma"/>
            <family val="2"/>
            <charset val="204"/>
          </rPr>
          <t xml:space="preserve">
имеется документ об отчислении обучающихся</t>
        </r>
      </text>
    </comment>
    <comment ref="D94" authorId="0" shapeId="0">
      <text>
        <r>
          <rPr>
            <b/>
            <sz val="9"/>
            <color indexed="81"/>
            <rFont val="Tahoma"/>
            <family val="2"/>
            <charset val="204"/>
          </rPr>
          <t>Автор:</t>
        </r>
        <r>
          <rPr>
            <sz val="9"/>
            <color indexed="81"/>
            <rFont val="Tahoma"/>
            <family val="2"/>
            <charset val="204"/>
          </rPr>
          <t xml:space="preserve">
имеется информация о наличии расширенных дверных проемов</t>
        </r>
      </text>
    </comment>
  </commentList>
</comments>
</file>

<file path=xl/sharedStrings.xml><?xml version="1.0" encoding="utf-8"?>
<sst xmlns="http://schemas.openxmlformats.org/spreadsheetml/2006/main" count="3863" uniqueCount="425">
  <si>
    <t>№ показателя</t>
  </si>
  <si>
    <t>Показатели</t>
  </si>
  <si>
    <t>Наличие/ отсутствие информации
(1 /0)</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</si>
  <si>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</si>
  <si>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</si>
  <si>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</si>
  <si>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</si>
  <si>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</si>
  <si>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</si>
  <si>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</si>
  <si>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не требуется</t>
  </si>
  <si>
    <t>1.1.1. Итого</t>
  </si>
  <si>
    <t>1.1.2.</t>
  </si>
  <si>
    <t>На официальном сайте в информационно-телекоммуникационной сети "Интернет"</t>
  </si>
  <si>
    <t>1. Информации:</t>
  </si>
  <si>
    <t xml:space="preserve">1.1) о дате создания образовательной организации, </t>
  </si>
  <si>
    <t xml:space="preserve">1.2) об учредителе, учредителях образовательной организации, </t>
  </si>
  <si>
    <t xml:space="preserve">1.3) о месте нахождения образовательной организации и ее филиалов (при наличии), </t>
  </si>
  <si>
    <t xml:space="preserve">1.4) о режиме, графике работы, </t>
  </si>
  <si>
    <t>1.5) о контактных телефонах и об адресах электронной почты;</t>
  </si>
  <si>
    <r>
      <t>2)</t>
    </r>
    <r>
      <rPr>
        <sz val="7"/>
        <color theme="1"/>
        <rFont val="Times New Roman"/>
        <family val="1"/>
        <charset val="204"/>
      </rPr>
      <t xml:space="preserve">                 </t>
    </r>
    <r>
      <rPr>
        <sz val="12"/>
        <color theme="1"/>
        <rFont val="Times New Roman"/>
        <family val="1"/>
        <charset val="204"/>
      </rPr>
      <t>о структуре и об органах управления образовательной организацией;</t>
    </r>
  </si>
  <si>
    <r>
      <t>3)</t>
    </r>
    <r>
      <rPr>
        <sz val="7"/>
        <color theme="1"/>
        <rFont val="Times New Roman"/>
        <family val="1"/>
        <charset val="204"/>
      </rPr>
      <t xml:space="preserve">                 </t>
    </r>
    <r>
      <rPr>
        <sz val="12"/>
        <color theme="1"/>
        <rFont val="Times New Roman"/>
        <family val="1"/>
        <charset val="204"/>
      </rPr>
      <t>о реализуемых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r>
  </si>
  <si>
    <r>
      <t>4)</t>
    </r>
    <r>
      <rPr>
        <sz val="7"/>
        <color theme="1"/>
        <rFont val="Times New Roman"/>
        <family val="1"/>
        <charset val="204"/>
      </rPr>
      <t xml:space="preserve">                 </t>
    </r>
    <r>
      <rPr>
        <sz val="12"/>
        <color theme="1"/>
        <rFont val="Times New Roman"/>
        <family val="1"/>
        <charset val="204"/>
      </rPr>
      <t>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t>
    </r>
  </si>
  <si>
    <r>
      <t>5)</t>
    </r>
    <r>
      <rPr>
        <sz val="7"/>
        <color theme="1"/>
        <rFont val="Times New Roman"/>
        <family val="1"/>
        <charset val="204"/>
      </rPr>
      <t xml:space="preserve">                 </t>
    </r>
    <r>
      <rPr>
        <sz val="12"/>
        <color theme="1"/>
        <rFont val="Times New Roman"/>
        <family val="1"/>
        <charset val="204"/>
      </rPr>
      <t>о языках образования;</t>
    </r>
  </si>
  <si>
    <r>
      <t>6)</t>
    </r>
    <r>
      <rPr>
        <sz val="7"/>
        <color theme="1"/>
        <rFont val="Times New Roman"/>
        <family val="1"/>
        <charset val="204"/>
      </rPr>
      <t xml:space="preserve">                 </t>
    </r>
    <r>
      <rPr>
        <sz val="12"/>
        <color theme="1"/>
        <rFont val="Times New Roman"/>
        <family val="1"/>
        <charset val="204"/>
      </rPr>
      <t>о федеральных государственных образовательных стандартах, об образовательных стандартах (при их наличии);</t>
    </r>
  </si>
  <si>
    <r>
      <t>7)</t>
    </r>
    <r>
      <rPr>
        <sz val="7"/>
        <color theme="1"/>
        <rFont val="Times New Roman"/>
        <family val="1"/>
        <charset val="204"/>
      </rPr>
      <t xml:space="preserve">                 </t>
    </r>
    <r>
      <rPr>
        <sz val="12"/>
        <color theme="1"/>
        <rFont val="Times New Roman"/>
        <family val="1"/>
        <charset val="204"/>
      </rPr>
      <t>о руководителе образовательной организации, его заместителях, руководителях филиалов образовательной организации (при их наличии);</t>
    </r>
  </si>
  <si>
    <r>
      <t>8)</t>
    </r>
    <r>
      <rPr>
        <sz val="7"/>
        <color theme="1"/>
        <rFont val="Times New Roman"/>
        <family val="1"/>
        <charset val="204"/>
      </rPr>
      <t xml:space="preserve">                 </t>
    </r>
    <r>
      <rPr>
        <sz val="12"/>
        <color theme="1"/>
        <rFont val="Times New Roman"/>
        <family val="1"/>
        <charset val="204"/>
      </rPr>
      <t>о персональном составе педагогических работников с указанием уровня образования, квалификации и опыта работы;</t>
    </r>
  </si>
  <si>
    <r>
      <t>9)</t>
    </r>
    <r>
      <rPr>
        <sz val="7"/>
        <color theme="1"/>
        <rFont val="Times New Roman"/>
        <family val="1"/>
        <charset val="204"/>
      </rPr>
      <t xml:space="preserve">                 </t>
    </r>
    <r>
      <rPr>
        <sz val="12"/>
        <color theme="1"/>
        <rFont val="Times New Roman"/>
        <family val="1"/>
        <charset val="204"/>
      </rPr>
      <t>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об условиях питания и охраны здоровья обучающихся, о доступе к информационным системам и информационно-телекоммуникационным сетям, об электронных образовательных ресурсах, к которым обеспечивается доступ обучающихся);</t>
    </r>
  </si>
  <si>
    <r>
      <t>10)</t>
    </r>
    <r>
      <rPr>
        <sz val="7"/>
        <color theme="1"/>
        <rFont val="Times New Roman"/>
        <family val="1"/>
        <charset val="204"/>
      </rPr>
      <t xml:space="preserve">             </t>
    </r>
    <r>
      <rPr>
        <sz val="12"/>
        <color theme="1"/>
        <rFont val="Times New Roman"/>
        <family val="1"/>
        <charset val="204"/>
      </rPr>
      <t>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организаций дополнительного профессионального образования);</t>
    </r>
  </si>
  <si>
    <r>
      <t>11)</t>
    </r>
    <r>
      <rPr>
        <sz val="7"/>
        <color theme="1"/>
        <rFont val="Times New Roman"/>
        <family val="1"/>
        <charset val="204"/>
      </rPr>
      <t xml:space="preserve">             </t>
    </r>
    <r>
      <rPr>
        <sz val="12"/>
        <color theme="1"/>
        <rFont val="Times New Roman"/>
        <family val="1"/>
        <charset val="204"/>
      </rPr>
      <t>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r>
  </si>
  <si>
    <r>
      <t>12)</t>
    </r>
    <r>
      <rPr>
        <sz val="7"/>
        <color theme="1"/>
        <rFont val="Times New Roman"/>
        <family val="1"/>
        <charset val="204"/>
      </rPr>
      <t xml:space="preserve">             </t>
    </r>
    <r>
      <rPr>
        <sz val="12"/>
        <color theme="1"/>
        <rFont val="Times New Roman"/>
        <family val="1"/>
        <charset val="204"/>
      </rPr>
      <t>о количестве вакантных мест для приема (перевода) по каждой образовательной программе, по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</si>
  <si>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t>13)</t>
    </r>
    <r>
      <rPr>
        <sz val="7"/>
        <color theme="1"/>
        <rFont val="Times New Roman"/>
        <family val="1"/>
        <charset val="204"/>
      </rPr>
      <t xml:space="preserve">             </t>
    </r>
    <r>
      <rPr>
        <sz val="12"/>
        <color theme="1"/>
        <rFont val="Times New Roman"/>
        <family val="1"/>
        <charset val="204"/>
      </rPr>
      <t>о наличии и об условиях предоставления обучающимся стипендий, мер социальной поддержки;</t>
    </r>
  </si>
  <si>
    <r>
      <t>14)</t>
    </r>
    <r>
      <rPr>
        <sz val="7"/>
        <color theme="1"/>
        <rFont val="Times New Roman"/>
        <family val="1"/>
        <charset val="204"/>
      </rPr>
      <t xml:space="preserve">             </t>
    </r>
    <r>
      <rPr>
        <sz val="12"/>
        <color theme="1"/>
        <rFont val="Times New Roman"/>
        <family val="1"/>
        <charset val="204"/>
      </rPr>
      <t>о наличии общежития, интерната, количестве жилых помещений в общежитии, интернате для иногородних обучающихся, формировании платы за проживание в общежитии;</t>
    </r>
  </si>
  <si>
    <r>
      <t>15)</t>
    </r>
    <r>
      <rPr>
        <sz val="7"/>
        <color theme="1"/>
        <rFont val="Times New Roman"/>
        <family val="1"/>
        <charset val="204"/>
      </rPr>
      <t xml:space="preserve">             </t>
    </r>
    <r>
      <rPr>
        <sz val="12"/>
        <color theme="1"/>
        <rFont val="Times New Roman"/>
        <family val="1"/>
        <charset val="204"/>
      </rPr>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</si>
  <si>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t>16)</t>
    </r>
    <r>
      <rPr>
        <sz val="7"/>
        <color theme="1"/>
        <rFont val="Times New Roman"/>
        <family val="1"/>
        <charset val="204"/>
      </rPr>
      <t xml:space="preserve">             </t>
    </r>
    <r>
      <rPr>
        <sz val="12"/>
        <color theme="1"/>
        <rFont val="Times New Roman"/>
        <family val="1"/>
        <charset val="204"/>
      </rPr>
      <t>о поступлении финансовых и материальных средств и об их расходовании по итогам финансового года;</t>
    </r>
  </si>
  <si>
    <r>
      <t>17)</t>
    </r>
    <r>
      <rPr>
        <sz val="7"/>
        <color theme="1"/>
        <rFont val="Times New Roman"/>
        <family val="1"/>
        <charset val="204"/>
      </rPr>
      <t xml:space="preserve">             </t>
    </r>
    <r>
      <rPr>
        <sz val="12"/>
        <color theme="1"/>
        <rFont val="Times New Roman"/>
        <family val="1"/>
        <charset val="204"/>
      </rPr>
      <t>о трудоустройстве выпускников;</t>
    </r>
  </si>
  <si>
    <t>2. Наличие копий:</t>
  </si>
  <si>
    <r>
      <t>1)</t>
    </r>
    <r>
      <rPr>
        <sz val="7"/>
        <color theme="1"/>
        <rFont val="Times New Roman"/>
        <family val="1"/>
        <charset val="204"/>
      </rPr>
      <t xml:space="preserve">                 </t>
    </r>
    <r>
      <rPr>
        <sz val="12"/>
        <color theme="1"/>
        <rFont val="Times New Roman"/>
        <family val="1"/>
        <charset val="204"/>
      </rPr>
      <t>устава образовательной организации;</t>
    </r>
  </si>
  <si>
    <r>
      <t>2)</t>
    </r>
    <r>
      <rPr>
        <sz val="7"/>
        <color theme="1"/>
        <rFont val="Times New Roman"/>
        <family val="1"/>
        <charset val="204"/>
      </rPr>
      <t xml:space="preserve">                 </t>
    </r>
    <r>
      <rPr>
        <sz val="12"/>
        <color theme="1"/>
        <rFont val="Times New Roman"/>
        <family val="1"/>
        <charset val="204"/>
      </rPr>
      <t>лицензии на осуществление образовательной деятельности (с приложениями);</t>
    </r>
  </si>
  <si>
    <r>
      <t>3)</t>
    </r>
    <r>
      <rPr>
        <sz val="7"/>
        <color theme="1"/>
        <rFont val="Times New Roman"/>
        <family val="1"/>
        <charset val="204"/>
      </rPr>
      <t xml:space="preserve">                 </t>
    </r>
    <r>
      <rPr>
        <sz val="12"/>
        <color theme="1"/>
        <rFont val="Times New Roman"/>
        <family val="1"/>
        <charset val="204"/>
      </rPr>
      <t>свидетельства о государственной аккредитации (с приложениями);</t>
    </r>
  </si>
  <si>
    <r>
      <t>4)</t>
    </r>
    <r>
      <rPr>
        <sz val="7"/>
        <color theme="1"/>
        <rFont val="Times New Roman"/>
        <family val="1"/>
        <charset val="204"/>
      </rPr>
      <t xml:space="preserve">                 </t>
    </r>
    <r>
      <rPr>
        <sz val="12"/>
        <color theme="1"/>
        <rFont val="Times New Roman"/>
        <family val="1"/>
        <charset val="204"/>
      </rPr>
      <t>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</si>
  <si>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t>5) локальных нормативных актов (локальные нормативные акты по основным вопросам организации и осуществления образовательной деятельности, в том числе регламентирующие:</t>
  </si>
  <si>
    <t>- правила приема обучающихся,</t>
  </si>
  <si>
    <t xml:space="preserve">- режим занятий обучающихся, </t>
  </si>
  <si>
    <t>- формы, периодичность и порядок текущего контроля успеваемости и промежуточной аттестации обучающихся,</t>
  </si>
  <si>
    <t xml:space="preserve"> целевые ориентиры на этапе  завершения дошкольного образования, </t>
  </si>
  <si>
    <t xml:space="preserve">- порядок и основания перевода, отчисления и восстановления обучающихся, </t>
  </si>
  <si>
    <t xml:space="preserve">-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t>
  </si>
  <si>
    <t xml:space="preserve">- правил внутреннего распорядка обучающихся, </t>
  </si>
  <si>
    <t>- правил внутреннего трудового распорядка;</t>
  </si>
  <si>
    <t>- коллективного трудового договора</t>
  </si>
  <si>
    <t>3. отчета о результатах самообследования;</t>
  </si>
  <si>
    <t>4.документа о порядке оказания платных образовательных услуг, в том числе образца договора об оказании платных образовательных услуг, документа об утверждении стоимости обучения по каждой образовательной программе;</t>
  </si>
  <si>
    <t>4.1. документа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</si>
  <si>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5. предписаний органов, осуществляющих государственный контроль (надзор) в сфере образования, отчетов об исполнении таких предписаний;</t>
  </si>
  <si>
    <t>6. иной информации, которая размещается, опубликовывается по решению образовательной организации и (или) размещение, опубликование которой являются обязательными в соответствии с законодательством Российской Федерации.</t>
  </si>
  <si>
    <t>1.1.2. Итого</t>
  </si>
  <si>
    <t>1.2.</t>
  </si>
  <si>
    <t>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</si>
  <si>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</si>
  <si>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</si>
  <si>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адрес электронной почты;</t>
  </si>
  <si>
    <t>- электронных сервисов (для подачи электронного обращения (жалобы, предложения), получения консультации по оказываемым услугам и иных);</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</si>
  <si>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</si>
  <si>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образовательной организацией (наличие анкеты для опроса граждан или гиперссылки на нее);</t>
  </si>
  <si>
    <t>1.2.1. Итого</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</si>
  <si>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</si>
  <si>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</si>
  <si>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</si>
  <si>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</si>
  <si>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</si>
  <si>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</si>
  <si>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</si>
  <si>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</si>
  <si>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2.1.1. Итого</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</si>
  <si>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</si>
  <si>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</si>
  <si>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</si>
  <si>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</si>
  <si>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</si>
  <si>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</si>
  <si>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</si>
  <si>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</si>
  <si>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</si>
  <si>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</si>
  <si>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3.1.1. Итого</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</si>
  <si>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</si>
  <si>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</si>
  <si>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</si>
  <si>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</si>
  <si>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</si>
  <si>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</si>
  <si>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</si>
  <si>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</si>
  <si>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</si>
  <si>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</si>
  <si>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Итого</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</si>
  <si>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</si>
  <si>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</si>
  <si>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</si>
  <si>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</si>
  <si>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</si>
  <si>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</si>
  <si>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</si>
  <si>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</si>
  <si>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7.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</si>
  <si>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</si>
  <si>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</si>
  <si>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</si>
  <si>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реализуемых образовательных программ с приложением их копий</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</si>
  <si>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</si>
  <si>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</si>
  <si>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</si>
  <si>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</si>
  <si>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</si>
  <si>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14. Информация об условиях питания обучающихся, в том числе инвалидов и лиц с ограниченными возможностями здоровья (при наличии)*</t>
  </si>
  <si>
    <t>Платные образовательные услуги</t>
  </si>
  <si>
    <t>15. Информация о наличии и порядке оказания платных образовательных услуг (при наличии)*</t>
  </si>
  <si>
    <t xml:space="preserve"> Основные сведения:</t>
  </si>
  <si>
    <t>МБОУ «СОШ №1» г. Абакана</t>
  </si>
  <si>
    <t>МБОУ «СОШ №2» г. Абакана</t>
  </si>
  <si>
    <t>МБОУ «СОШ №3» г. Абакана</t>
  </si>
  <si>
    <t>МБОУ «СОШ №4» г. Абакана</t>
  </si>
  <si>
    <t>МБОУ «СОШ №5» г. Абакана</t>
  </si>
  <si>
    <t>МБОУ «СОШ №7» г. Абакана</t>
  </si>
  <si>
    <t>МБОУ «СОШ №9» г. Абакана</t>
  </si>
  <si>
    <t>МБОУ «СОШ №10» г. Абакана</t>
  </si>
  <si>
    <t>МБОУ «СОШ №11» г. Абакана</t>
  </si>
  <si>
    <t>МБОУ «СОШ №12» г. Абакана</t>
  </si>
  <si>
    <t>МБОУ «СОШ №18» г. Абакана</t>
  </si>
  <si>
    <t>МБОУ «СОШ №19» г. Абакана</t>
  </si>
  <si>
    <t>МБОУ «СОШ №20» г. Абакана</t>
  </si>
  <si>
    <t>МБОУ «СОШ №22» г. Абакана</t>
  </si>
  <si>
    <t>МБОУ «СОШ №23» г. Абакана</t>
  </si>
  <si>
    <t>МБОУ «СОШ №24» г. Абакана</t>
  </si>
  <si>
    <t>МБОУ «СОШ №25» г. Абакана</t>
  </si>
  <si>
    <t>МБОУ «СОШ №30» г. Абакана</t>
  </si>
  <si>
    <t>МБОУ «ООШ №17» г. Абакана</t>
  </si>
  <si>
    <t>МБОУ «ООШ №27» г. Абакана</t>
  </si>
  <si>
    <t>ГБОУ РХ «Школа-интернат для детей с нарушениями слуха»</t>
  </si>
  <si>
    <t>ГБОУ РХ «Школа-интернат для детей с нарушениями зрения»</t>
  </si>
  <si>
    <t>МБОУ «Средняя общеобразовательная школа № 9» (г. Черногорск)</t>
  </si>
  <si>
    <t>МБОУ «Средняя школа № 15» (г. Черногорск)</t>
  </si>
  <si>
    <t>МБОУ «СОШ № 16 имени Д.М. Карбышева» (г. Черногорск)</t>
  </si>
  <si>
    <t>МБОУ «Средняя общеобразовательная школа №20» (г. Черногорск)</t>
  </si>
  <si>
    <t>МБОУ «Школа-интернат № 8» (г. Саяногорск)</t>
  </si>
  <si>
    <t>МБОУ Сорская СОШ № 1</t>
  </si>
  <si>
    <t>МБОУ Сорская ООШ № 2 им. Толстихиной Ю.Н.</t>
  </si>
  <si>
    <t>Материально-техническое обеспечении образовательной деятельности</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</si>
  <si>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</si>
  <si>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</si>
  <si>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</si>
  <si>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1. Укажите, пожалуйста, в каком городе Вы проживаете</t>
  </si>
  <si>
    <t>в абсолютных цифрах</t>
  </si>
  <si>
    <t>1. Укажите, пожалуйста, в каком городе Вы проживаете</t>
  </si>
  <si>
    <t>Укажите, пожалуйста, какое образовательное учреждении посещает Ваш ребенок</t>
  </si>
  <si>
    <t>МБОУ «СОШ № 1» (г. Абакан)</t>
  </si>
  <si>
    <t>МБОУ «СОШ № 2» (г. Абакан)</t>
  </si>
  <si>
    <t>МБОУ «СОШ № 3» (г. Абакан)</t>
  </si>
  <si>
    <t>МБОУ «СОШ № 4» (г. Абакан)</t>
  </si>
  <si>
    <t>МБОУ «СОШ № 5» (г. Абакан)</t>
  </si>
  <si>
    <t>МБОУ «СОШ № 7» (г. Абакан)</t>
  </si>
  <si>
    <t>МБОУ «СОШ № 9» (г. Абакан)</t>
  </si>
  <si>
    <t>МБОУ «СОШ № 10» (г. Абакан)</t>
  </si>
  <si>
    <t>МБОУ «СОШ № 11» (г. Абакан)</t>
  </si>
  <si>
    <t>МБОУ «СОШ № 12» (г. Абакан)</t>
  </si>
  <si>
    <t>МБОУ «СОШ № 18» (г. Абакан)</t>
  </si>
  <si>
    <t>МБОУ «СОШ № 19» (г. Абакан)</t>
  </si>
  <si>
    <t>МБОУ «СОШ № 20» (г. Абакан)</t>
  </si>
  <si>
    <t>МБОУ «СОШ № 22» (г. Абакан)</t>
  </si>
  <si>
    <t>МБОУ «СОШ № 23» (г. Абакан)</t>
  </si>
  <si>
    <t>МБОУ «СОШ № 24» (г. Абакан)</t>
  </si>
  <si>
    <t>МБОУ «СОШ № 25» (г. Абакан)</t>
  </si>
  <si>
    <t>МБОУ «СОШ № 30» (г. Абакан)</t>
  </si>
  <si>
    <t>МБОУ «ООШ № 17» (г. Абакан)</t>
  </si>
  <si>
    <t>МБОУ «ООШ № 27» (г. Абакан)</t>
  </si>
  <si>
    <t>МБОУ «АСОШ № 5» (г. Абаза)</t>
  </si>
  <si>
    <t>МБОУ «АСОШ № 49» (г. Абаза)</t>
  </si>
  <si>
    <t>МБОУ «АСОШ № 50» (г. Абаза)</t>
  </si>
  <si>
    <t>МБОУ «СОШ № 1» (г. Черногорск)</t>
  </si>
  <si>
    <t>МБОУ «Начальная школа № 3» (г. Черногорск)</t>
  </si>
  <si>
    <t>МБОУ «СОШ № 4» (г. Черногорск)</t>
  </si>
  <si>
    <t>МБОУ «Средняя общеобразовательная школа № 5» (г. Черногорск)</t>
  </si>
  <si>
    <t>МБОУ «СОШ № 7 имени П.А. Рубанова» (г. Черногорск)</t>
  </si>
  <si>
    <t>МБОУ СОШ № 1 имени 50-летия «Красноярскгэсстрой» (г. Саяногорск)</t>
  </si>
  <si>
    <t>МБОУ СОШ № 2 (г. Саяногорск)</t>
  </si>
  <si>
    <t>МБОУ «Школа № 3 им. Героя России С. Медведева» (г. Саяногорск)</t>
  </si>
  <si>
    <t>МБОУ СОШ № 5 (г. Саяногорск)</t>
  </si>
  <si>
    <t>МБОУ СОШ № 6 (г. Саяногорск)</t>
  </si>
  <si>
    <t>МБОУ МСШ (г. Саяногорск)</t>
  </si>
  <si>
    <t>МБОУ «ЧСШ № 1» (г. Саяногорск)</t>
  </si>
  <si>
    <t>ИТОГО:</t>
  </si>
  <si>
    <t>г. Абакан</t>
  </si>
  <si>
    <t>г. Абаза</t>
  </si>
  <si>
    <t>г. Черногорск</t>
  </si>
  <si>
    <t>г. Саяногорск</t>
  </si>
  <si>
    <t>г. Сорск</t>
  </si>
  <si>
    <t>* Пропуски: 0 из 12796 (0,0%)</t>
  </si>
  <si>
    <t>** Коэффициент Крамера [0..1]: 1,000, Вероятность ошибки: 0,00</t>
  </si>
  <si>
    <t>Таблица №3</t>
  </si>
  <si>
    <t>% от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</si>
  <si>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</si>
  <si>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</si>
  <si>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№5</t>
  </si>
  <si>
    <t>Таблица №6</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</si>
  <si>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</si>
  <si>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</si>
  <si>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</si>
  <si>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</si>
  <si>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0,252, Вероятность ошибки: 0,00</t>
  </si>
  <si>
    <t>Таблица №7</t>
  </si>
  <si>
    <t>Таблица №8</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</si>
  <si>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</si>
  <si>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</si>
  <si>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2918 из 12796 (22,8%)</t>
  </si>
  <si>
    <t>** Коэффициент Крамера [0..1]: 0,158, Вероятность ошибки: 0,00</t>
  </si>
  <si>
    <t>Таблица №9</t>
  </si>
  <si>
    <t>Таблица №10</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</si>
  <si>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</si>
  <si>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</si>
  <si>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0,303, Вероятность ошибки: 0,00</t>
  </si>
  <si>
    <t>Таблица №11</t>
  </si>
  <si>
    <t>Таблица №12</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</si>
  <si>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</si>
  <si>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</si>
  <si>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3332 из 12796 (26,0%)</t>
  </si>
  <si>
    <t>** Коэффициент Крамера [0..1]: 0,175, Вероятность ошибки: 0,00</t>
  </si>
  <si>
    <t>Таблица №13</t>
  </si>
  <si>
    <t>Таблица №14</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</si>
  <si>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</si>
  <si>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</si>
  <si>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0,282, Вероятность ошибки: 0,00</t>
  </si>
  <si>
    <t>Таблица №15</t>
  </si>
  <si>
    <t>Таблица №16</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</si>
  <si>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</si>
  <si>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</si>
  <si>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0,365, Вероятность ошибки: 0,00</t>
  </si>
  <si>
    <t>Таблица №17</t>
  </si>
  <si>
    <t>ПОТОК ДВУХМЕРНЫХ РАСПРЕДЕЛЕНИЙ, инвалиды</t>
  </si>
  <si>
    <t>Переменная-основание: Укажите, пожалуйста, какое образовательное учреждении посещает Ваш ребенок</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</si>
  <si>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</si>
  <si>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</si>
  <si>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0 из 692 (0,0%)</t>
  </si>
  <si>
    <t>** Коэффициент Крамера [0..1]: 0,367, Вероятность ошибки: 0,00</t>
  </si>
  <si>
    <t>* Пропуски: 12104 из 12796 (94,6%)</t>
  </si>
  <si>
    <t>Таблица №20</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</si>
  <si>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</si>
  <si>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</si>
  <si>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0,157, Вероятность ошибки: 0,00</t>
  </si>
  <si>
    <t>Таблица №21</t>
  </si>
  <si>
    <t>Таблица №22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</si>
  <si>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</si>
  <si>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</si>
  <si>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0,139, Вероятность ошибки: 0,00</t>
  </si>
  <si>
    <t>Таблица №23</t>
  </si>
  <si>
    <t>Таблица №24</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</si>
  <si>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</si>
  <si>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</si>
  <si>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Таблица №25</t>
  </si>
  <si>
    <t>Таблица №26</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</si>
  <si>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</si>
  <si>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</si>
  <si>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5797 из 12796 (45,3%)</t>
  </si>
  <si>
    <t>** Коэффициент Крамера [0..1]: 0,133, Вероятность ошибки: 0,00</t>
  </si>
  <si>
    <t>Таблица №27</t>
  </si>
  <si>
    <t>Таблица №28</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</si>
  <si>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</si>
  <si>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</si>
  <si>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0,216, Вероятность ошибки: 0,00</t>
  </si>
  <si>
    <t>Таблица №29</t>
  </si>
  <si>
    <t>Таблица №30</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</si>
  <si>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</si>
  <si>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</si>
  <si>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0,203, Вероятность ошибки: 0,00</t>
  </si>
  <si>
    <t>Таблица №31</t>
  </si>
  <si>
    <t>Таблица №32</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</si>
  <si>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</si>
  <si>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</si>
  <si>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0,176, Вероятность ошибки: 0,00</t>
  </si>
  <si>
    <t>Таблица №33</t>
  </si>
  <si>
    <t>Таблица №34</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</si>
  <si>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</si>
  <si>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</si>
  <si>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</si>
  <si>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</si>
  <si>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0,172, Вероятность ошибки: 0,00</t>
  </si>
  <si>
    <t>Таблица №35</t>
  </si>
  <si>
    <t>Таблица №36</t>
  </si>
  <si>
    <t>Укажите, пожалуйста, какое образовательное учреждении посещает Ваш ребенок * 17. Ваш возраст</t>
  </si>
  <si>
    <t>17. Ваш возраст</t>
  </si>
  <si>
    <t>18 - 29 лет</t>
  </si>
  <si>
    <t>30 - 54 года</t>
  </si>
  <si>
    <t>55 лет и старше</t>
  </si>
  <si>
    <t>Таблица №37</t>
  </si>
  <si>
    <t>V15: Отсутствуют данные</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</si>
  <si>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</si>
  <si>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</si>
  <si>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</si>
  <si>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</si>
  <si>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</si>
  <si>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</si>
  <si>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</si>
  <si>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</si>
  <si>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</si>
  <si>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</si>
  <si>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</si>
  <si>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</si>
  <si>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</si>
  <si>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</si>
  <si>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</si>
  <si>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</si>
  <si>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</si>
  <si>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</si>
  <si>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</si>
  <si>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</si>
  <si>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</si>
  <si>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</si>
  <si>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</si>
  <si>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</si>
  <si>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 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</si>
  <si>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</si>
  <si>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</si>
  <si>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</si>
  <si>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</si>
  <si>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</si>
  <si>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</si>
  <si>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</si>
  <si>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</si>
  <si>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</si>
  <si>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</si>
  <si>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</si>
  <si>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</si>
  <si>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</si>
  <si>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</si>
  <si>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</si>
  <si>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</si>
  <si>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</si>
  <si>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</si>
  <si>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</si>
  <si>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</si>
  <si>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</si>
  <si>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</si>
  <si>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</si>
  <si>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</si>
  <si>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</si>
  <si>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</si>
  <si>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</si>
  <si>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</si>
  <si>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</si>
  <si>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</si>
  <si>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</si>
  <si>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</si>
  <si>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</si>
  <si>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</si>
  <si>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</si>
  <si>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</si>
  <si>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</si>
  <si>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</si>
  <si>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</si>
  <si>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</si>
  <si>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</si>
  <si>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</si>
  <si>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</si>
  <si>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</si>
  <si>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</si>
  <si>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</si>
  <si>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</si>
  <si>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</si>
  <si>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</si>
  <si>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</si>
  <si>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</si>
  <si>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</si>
  <si>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</si>
  <si>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</si>
  <si>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</si>
  <si>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</si>
  <si>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</si>
  <si>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</si>
  <si>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</si>
  <si>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</si>
  <si>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</si>
  <si>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</si>
  <si>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</si>
  <si>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</si>
  <si>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</si>
  <si>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</si>
  <si>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</si>
  <si>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</si>
  <si>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</si>
  <si>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</si>
  <si>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</si>
  <si>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</si>
  <si>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</si>
  <si>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МБОУ «ЧСШ №1» (г. Саяногорск)</t>
  </si>
  <si>
    <t>МБОУ СОШ № 6  (г. Саяногорск)</t>
  </si>
  <si>
    <t>МБОУ  СОШ № 2  (г. Саяногорск)</t>
  </si>
  <si>
    <t>МБОУ СОШ №1 имени 50-летия «Красноярскгэсстрой» (г. Саяногорск)</t>
  </si>
  <si>
    <t xml:space="preserve">МБОУ «СОШ    № 7 имени П.А. Рубанова» (г. Черногорск) </t>
  </si>
  <si>
    <t>МБОУ  «СОШ № 4» (г. Черногорск)</t>
  </si>
  <si>
    <t>МБОУ  «СОШ № 1»  (г. Черногорск)</t>
  </si>
  <si>
    <t>МБОУ «АСОШ № 50»  (г. Абаза)</t>
  </si>
  <si>
    <t>больше 3</t>
  </si>
  <si>
    <t>Рейтинг</t>
  </si>
  <si>
    <t>№ п/п</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</si>
  <si>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</si>
  <si>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</si>
  <si>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</si>
  <si>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</si>
  <si>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</si>
  <si>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</si>
  <si>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</si>
  <si>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</si>
  <si>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</si>
  <si>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</si>
  <si>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 получателей  услуг, удовлетворенных доступностью услуг для инвалидов </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</si>
  <si>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</si>
  <si>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</si>
  <si>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</si>
  <si>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</si>
  <si>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</si>
  <si>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</si>
  <si>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</si>
  <si>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</si>
  <si>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</si>
  <si>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2.3. Доля получателей услуг удовлетворенных комфортностью предоставления услуг  образовательной организацией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</si>
</sst>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7"/>
      <color theme="1"/>
      <name val="Times New Roman"/>
      <family val="1"/>
      <charset val="204"/>
    </font>
    <font>
      <sz val="11"/>
      <color rgb="FFFF0000"/>
      <name val="Times New Roman"/>
      <family val="1"/>
      <charset val="204"/>
    </font>
    <font>
      <b/>
      <sz val="11"/>
      <color rgb="FFC00000"/>
      <name val="Times New Roman"/>
      <family val="1"/>
      <charset val="204"/>
    </font>
    <font>
      <sz val="11"/>
      <name val="Calibri"/>
      <family val="2"/>
      <charset val="204"/>
    </font>
    <font>
      <sz val="10"/>
      <name val="Arial"/>
      <family val="2"/>
      <charset val="204"/>
    </font>
    <font>
      <b/>
      <sz val="9"/>
      <color indexed="81"/>
      <name val="Tahoma"/>
      <family val="2"/>
      <charset val="204"/>
    </font>
    <font>
      <sz val="9"/>
      <color indexed="81"/>
      <name val="Tahoma"/>
      <family val="2"/>
      <charset val="204"/>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
      <sz val="10"/>
      <color theme="1"/>
      <name val="Times New Roman"/>
      <family val="1"/>
      <charset val="204"/>
    </font>
    <font>
      <sz val="10"/>
      <name val="Times New Roman"/>
      <family val="1"/>
      <charset val="204"/>
    </font>
    <font>
      <sz val="11"/>
      <name val="Calibri"/>
      <family val="2"/>
      <charset val="204"/>
      <scheme val="minor"/>
    </font>
    <font>
      <b/>
      <sz val="16"/>
      <color rgb="FFFF0000"/>
      <name val="Calibri"/>
      <family val="2"/>
      <charset val="204"/>
      <scheme val="minor"/>
    </font>
    <font>
      <b/>
      <sz val="13"/>
      <color rgb="FFC00000"/>
      <name val="Calibri"/>
      <family val="2"/>
      <charset val="204"/>
      <scheme val="minor"/>
    </font>
    <font>
      <sz val="10"/>
      <color theme="1"/>
      <name val="Calibri"/>
      <family val="2"/>
      <charset val="204"/>
      <scheme val="minor"/>
    </font>
    <font>
      <sz val="11"/>
      <color rgb="FF424242"/>
      <name val="Trebuchet MS"/>
      <family val="2"/>
      <charset val="204"/>
    </font>
    <font>
      <b/>
      <sz val="16"/>
      <name val="Calibri"/>
      <family val="2"/>
      <charset val="204"/>
      <scheme val="minor"/>
    </font>
    <font>
      <b/>
      <sz val="11"/>
      <name val="Calibri"/>
      <family val="2"/>
      <charset val="204"/>
      <scheme val="minor"/>
    </font>
    <font>
      <b/>
      <sz val="13"/>
      <name val="Calibri"/>
      <family val="2"/>
      <charset val="204"/>
      <scheme val="minor"/>
    </font>
    <font>
      <b/>
      <sz val="12"/>
      <color rgb="FFC00000"/>
      <name val="Times New Roman"/>
      <family val="1"/>
      <charset val="204"/>
    </font>
    <font>
      <sz val="11"/>
      <color rgb="FFC00000"/>
      <name val="Calibri"/>
      <family val="2"/>
      <charset val="204"/>
      <scheme val="minor"/>
    </font>
    <font>
      <b/>
      <sz val="11"/>
      <color rgb="FFC00000"/>
      <name val="Calibri"/>
      <family val="2"/>
      <charset val="204"/>
      <scheme val="minor"/>
    </font>
  </fonts>
  <fills count="17">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A2BF6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s>
  <cellStyleXfs count="6">
    <xf numFmtId="0" fontId="0" fillId="0" borderId="0"/>
    <xf numFmtId="0" fontId="12" fillId="0" borderId="0"/>
    <xf numFmtId="0" fontId="12" fillId="0" borderId="0"/>
    <xf numFmtId="0" fontId="13" fillId="0" borderId="0"/>
    <xf numFmtId="0" fontId="13" fillId="0" borderId="0"/>
    <xf numFmtId="164" fontId="16" fillId="0" borderId="0" applyFont="0" applyFill="0" applyBorder="0" applyAlignment="0" applyProtection="0"/>
  </cellStyleXfs>
  <cellXfs count="271">
    <xf numFmtId="0" fontId="0" fillId="0" borderId="0" xfId="0"/>
    <xf numFmtId="0" fontId="4" fillId="2" borderId="1" xfId="0" applyFont="1" applyFill="1" applyBorder="1" applyAlignment="1">
      <alignment horizontal="center"/>
    </xf>
    <xf numFmtId="0" fontId="5" fillId="2" borderId="0" xfId="0" applyFont="1" applyFill="1" applyAlignment="1">
      <alignment shrinkToFi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xf>
    <xf numFmtId="0" fontId="6" fillId="3" borderId="0" xfId="0" applyFont="1" applyFill="1" applyAlignment="1">
      <alignment horizontal="center"/>
    </xf>
    <xf numFmtId="0" fontId="4" fillId="2" borderId="1"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5" fillId="2" borderId="1" xfId="0" applyFont="1" applyFill="1" applyBorder="1" applyAlignment="1">
      <alignment horizontal="center"/>
    </xf>
    <xf numFmtId="0" fontId="6" fillId="2" borderId="0" xfId="0" applyFont="1" applyFill="1"/>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5" fillId="4" borderId="1" xfId="0" applyFont="1" applyFill="1" applyBorder="1" applyAlignment="1">
      <alignment horizontal="center"/>
    </xf>
    <xf numFmtId="0" fontId="6" fillId="4" borderId="0" xfId="0" applyFont="1" applyFill="1"/>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6" fillId="0" borderId="1" xfId="0" applyFont="1" applyBorder="1" applyAlignment="1">
      <alignment horizontal="center" vertical="center"/>
    </xf>
    <xf numFmtId="0" fontId="5" fillId="0" borderId="0" xfId="0" applyFont="1"/>
    <xf numFmtId="0" fontId="6" fillId="0" borderId="0" xfId="0" applyFont="1"/>
    <xf numFmtId="0" fontId="6" fillId="4" borderId="1" xfId="0" applyFont="1" applyFill="1" applyBorder="1" applyAlignment="1">
      <alignment horizontal="center" vertical="center"/>
    </xf>
    <xf numFmtId="1" fontId="5" fillId="5" borderId="1" xfId="0" applyNumberFormat="1" applyFont="1" applyFill="1" applyBorder="1" applyAlignment="1">
      <alignment horizontal="center"/>
    </xf>
    <xf numFmtId="0" fontId="6" fillId="5" borderId="0" xfId="0" applyFont="1" applyFill="1"/>
    <xf numFmtId="0" fontId="6" fillId="4" borderId="1" xfId="0" applyFont="1" applyFill="1" applyBorder="1" applyAlignment="1">
      <alignment horizontal="center"/>
    </xf>
    <xf numFmtId="0" fontId="6" fillId="4" borderId="0" xfId="0" applyFont="1" applyFill="1" applyAlignment="1">
      <alignment vertical="top"/>
    </xf>
    <xf numFmtId="0" fontId="6" fillId="6" borderId="0" xfId="0" applyFont="1" applyFill="1"/>
    <xf numFmtId="0" fontId="10" fillId="0" borderId="0" xfId="0" applyFont="1"/>
    <xf numFmtId="1" fontId="3" fillId="5" borderId="1" xfId="0" applyNumberFormat="1" applyFont="1" applyFill="1" applyBorder="1" applyAlignment="1">
      <alignment horizontal="center"/>
    </xf>
    <xf numFmtId="0" fontId="6" fillId="7" borderId="0" xfId="0" applyFont="1" applyFill="1"/>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7" borderId="1" xfId="0" applyFont="1" applyFill="1" applyBorder="1" applyAlignment="1">
      <alignment horizontal="center" vertical="center"/>
    </xf>
    <xf numFmtId="0" fontId="4" fillId="7" borderId="4"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4" borderId="1" xfId="0" applyFont="1" applyFill="1" applyBorder="1" applyAlignment="1">
      <alignment horizontal="center" vertical="center"/>
    </xf>
    <xf numFmtId="0" fontId="6" fillId="0" borderId="0" xfId="0" applyFont="1" applyFill="1"/>
    <xf numFmtId="0" fontId="6"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wrapText="1" shrinkToFit="1"/>
    </xf>
    <xf numFmtId="0" fontId="6" fillId="4" borderId="11" xfId="0" applyFont="1" applyFill="1" applyBorder="1" applyAlignment="1">
      <alignment horizontal="center" vertical="center"/>
    </xf>
    <xf numFmtId="0" fontId="6" fillId="4" borderId="6"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Alignment="1">
      <alignment horizontal="center" vertical="center"/>
    </xf>
    <xf numFmtId="0" fontId="19" fillId="0" borderId="0" xfId="3" applyFont="1" applyAlignment="1">
      <alignment horizontal="left" vertical="center"/>
    </xf>
    <xf numFmtId="0" fontId="13" fillId="0" borderId="0" xfId="3"/>
    <xf numFmtId="0" fontId="20" fillId="0" borderId="0" xfId="3" applyFont="1" applyAlignment="1">
      <alignment horizontal="left" vertical="center"/>
    </xf>
    <xf numFmtId="0" fontId="21" fillId="0" borderId="0" xfId="3" applyFont="1" applyAlignment="1">
      <alignment horizontal="left" vertical="center"/>
    </xf>
    <xf numFmtId="0" fontId="22" fillId="0" borderId="0" xfId="3" applyFont="1" applyAlignment="1">
      <alignment horizontal="left" vertical="center"/>
    </xf>
    <xf numFmtId="0" fontId="23" fillId="0" borderId="17" xfId="3" applyFont="1" applyBorder="1" applyAlignment="1">
      <alignment horizontal="center" vertical="center" wrapText="1"/>
    </xf>
    <xf numFmtId="0" fontId="23" fillId="8" borderId="17" xfId="3" applyFont="1" applyFill="1" applyBorder="1" applyAlignment="1">
      <alignment horizontal="center" vertical="center" wrapText="1"/>
    </xf>
    <xf numFmtId="0" fontId="23" fillId="0" borderId="17" xfId="3" applyFont="1" applyBorder="1" applyAlignment="1">
      <alignment horizontal="left" vertical="center" wrapText="1"/>
    </xf>
    <xf numFmtId="0" fontId="23" fillId="0" borderId="17" xfId="3" applyFont="1" applyBorder="1" applyAlignment="1">
      <alignment horizontal="right" vertical="center" wrapText="1"/>
    </xf>
    <xf numFmtId="0" fontId="23" fillId="8" borderId="17" xfId="3" applyFont="1" applyFill="1" applyBorder="1" applyAlignment="1">
      <alignment horizontal="right" vertical="center" wrapText="1"/>
    </xf>
    <xf numFmtId="0" fontId="23" fillId="8" borderId="17" xfId="3" applyFont="1" applyFill="1" applyBorder="1" applyAlignment="1">
      <alignment horizontal="left" vertical="center" wrapText="1"/>
    </xf>
    <xf numFmtId="0" fontId="24" fillId="0" borderId="0" xfId="3" applyFont="1" applyAlignment="1">
      <alignment horizontal="left" vertical="center"/>
    </xf>
    <xf numFmtId="0" fontId="23" fillId="9" borderId="17" xfId="3" applyFont="1" applyFill="1" applyBorder="1" applyAlignment="1">
      <alignment horizontal="right" vertical="center" wrapText="1"/>
    </xf>
    <xf numFmtId="0" fontId="19" fillId="6" borderId="0" xfId="3" applyFont="1" applyFill="1" applyAlignment="1">
      <alignment horizontal="left" vertical="center"/>
    </xf>
    <xf numFmtId="0" fontId="13" fillId="6" borderId="0" xfId="3" applyFill="1"/>
    <xf numFmtId="0" fontId="20" fillId="6" borderId="0" xfId="3" applyFont="1" applyFill="1" applyAlignment="1">
      <alignment horizontal="left" vertical="center"/>
    </xf>
    <xf numFmtId="0" fontId="21" fillId="6" borderId="0" xfId="3" applyFont="1" applyFill="1" applyAlignment="1">
      <alignment horizontal="center" vertical="center"/>
    </xf>
    <xf numFmtId="0" fontId="22" fillId="6" borderId="0" xfId="3" applyFont="1" applyFill="1" applyAlignment="1">
      <alignment horizontal="center" vertical="center"/>
    </xf>
    <xf numFmtId="0" fontId="23" fillId="6" borderId="17" xfId="3" applyFont="1" applyFill="1" applyBorder="1" applyAlignment="1">
      <alignment horizontal="center" vertical="center" wrapText="1"/>
    </xf>
    <xf numFmtId="0" fontId="23" fillId="6" borderId="17" xfId="3" applyFont="1" applyFill="1" applyBorder="1" applyAlignment="1">
      <alignment horizontal="left" vertical="center" wrapText="1"/>
    </xf>
    <xf numFmtId="0" fontId="23" fillId="6" borderId="17" xfId="3" applyFont="1" applyFill="1" applyBorder="1" applyAlignment="1">
      <alignment horizontal="right" vertical="center" wrapText="1"/>
    </xf>
    <xf numFmtId="0" fontId="24" fillId="6" borderId="0" xfId="3" applyFont="1" applyFill="1" applyAlignment="1">
      <alignment horizontal="left" vertical="center"/>
    </xf>
    <xf numFmtId="0" fontId="13" fillId="0" borderId="0" xfId="3" applyAlignment="1">
      <alignment horizontal="left"/>
    </xf>
    <xf numFmtId="0" fontId="25" fillId="2" borderId="1" xfId="0" applyFont="1" applyFill="1" applyBorder="1" applyAlignment="1">
      <alignment horizontal="center" vertical="center" wrapText="1"/>
    </xf>
    <xf numFmtId="1" fontId="0" fillId="2" borderId="1" xfId="0" applyNumberFormat="1" applyFill="1" applyBorder="1"/>
    <xf numFmtId="0" fontId="0" fillId="0" borderId="1" xfId="0" applyBorder="1"/>
    <xf numFmtId="0" fontId="0" fillId="5" borderId="1" xfId="0" applyFill="1" applyBorder="1"/>
    <xf numFmtId="0" fontId="0" fillId="10" borderId="1" xfId="0" applyFill="1" applyBorder="1"/>
    <xf numFmtId="0" fontId="0" fillId="2" borderId="1" xfId="0" applyFill="1" applyBorder="1"/>
    <xf numFmtId="1" fontId="0" fillId="10" borderId="1" xfId="0" applyNumberFormat="1" applyFill="1" applyBorder="1"/>
    <xf numFmtId="0" fontId="0" fillId="12" borderId="1" xfId="0" applyFill="1" applyBorder="1"/>
    <xf numFmtId="1" fontId="27" fillId="5" borderId="1" xfId="0" applyNumberFormat="1" applyFont="1" applyFill="1" applyBorder="1"/>
    <xf numFmtId="0" fontId="0" fillId="10" borderId="0" xfId="0" applyFill="1"/>
    <xf numFmtId="0" fontId="0" fillId="2" borderId="1" xfId="0" applyFill="1" applyBorder="1" applyAlignment="1">
      <alignment vertical="top"/>
    </xf>
    <xf numFmtId="0" fontId="18" fillId="5" borderId="1" xfId="0" applyFont="1" applyFill="1" applyBorder="1"/>
    <xf numFmtId="0" fontId="0" fillId="0" borderId="0" xfId="0" applyAlignment="1"/>
    <xf numFmtId="0" fontId="0" fillId="0" borderId="19" xfId="0" applyBorder="1" applyAlignment="1"/>
    <xf numFmtId="0" fontId="30" fillId="0" borderId="0" xfId="0" applyFont="1"/>
    <xf numFmtId="0" fontId="0" fillId="2" borderId="0" xfId="0" applyFill="1"/>
    <xf numFmtId="1" fontId="27" fillId="0" borderId="4" xfId="0" applyNumberFormat="1" applyFont="1" applyBorder="1"/>
    <xf numFmtId="1" fontId="27" fillId="0" borderId="1" xfId="0" applyNumberFormat="1" applyFont="1" applyBorder="1"/>
    <xf numFmtId="0" fontId="27" fillId="5" borderId="1" xfId="0" applyFont="1" applyFill="1" applyBorder="1"/>
    <xf numFmtId="0" fontId="0" fillId="0" borderId="1" xfId="0" applyBorder="1" applyAlignment="1">
      <alignment wrapText="1"/>
    </xf>
    <xf numFmtId="0" fontId="27" fillId="0" borderId="1" xfId="0" applyFont="1" applyBorder="1"/>
    <xf numFmtId="0" fontId="0" fillId="5" borderId="0" xfId="0" applyFill="1"/>
    <xf numFmtId="0" fontId="27" fillId="10" borderId="1" xfId="0" applyFont="1" applyFill="1" applyBorder="1"/>
    <xf numFmtId="0" fontId="0" fillId="0" borderId="1" xfId="0" applyFill="1" applyBorder="1"/>
    <xf numFmtId="164" fontId="27" fillId="10" borderId="1" xfId="0" applyNumberFormat="1" applyFont="1" applyFill="1" applyBorder="1"/>
    <xf numFmtId="1" fontId="27" fillId="10" borderId="1" xfId="0" applyNumberFormat="1" applyFont="1" applyFill="1" applyBorder="1"/>
    <xf numFmtId="0" fontId="0" fillId="0" borderId="1" xfId="0" applyBorder="1" applyAlignment="1"/>
    <xf numFmtId="0" fontId="0" fillId="12" borderId="1" xfId="0" applyFill="1" applyBorder="1" applyAlignment="1">
      <alignment wrapText="1"/>
    </xf>
    <xf numFmtId="0" fontId="0" fillId="12" borderId="0" xfId="0" applyFill="1"/>
    <xf numFmtId="0" fontId="18" fillId="12" borderId="1" xfId="0" applyFont="1" applyFill="1" applyBorder="1" applyAlignment="1">
      <alignment wrapText="1"/>
    </xf>
    <xf numFmtId="2" fontId="27" fillId="12" borderId="1" xfId="0" applyNumberFormat="1" applyFont="1" applyFill="1" applyBorder="1"/>
    <xf numFmtId="0" fontId="18" fillId="12" borderId="0" xfId="0" applyFont="1" applyFill="1"/>
    <xf numFmtId="0" fontId="0" fillId="10" borderId="1" xfId="0" applyFill="1" applyBorder="1" applyAlignment="1">
      <alignment wrapText="1"/>
    </xf>
    <xf numFmtId="0" fontId="27" fillId="0" borderId="1" xfId="0" applyFont="1" applyBorder="1" applyAlignment="1">
      <alignment wrapText="1"/>
    </xf>
    <xf numFmtId="0" fontId="17" fillId="0" borderId="1" xfId="0" applyFont="1" applyBorder="1" applyAlignment="1"/>
    <xf numFmtId="0" fontId="17" fillId="0" borderId="0" xfId="0" applyFont="1"/>
    <xf numFmtId="0" fontId="27" fillId="5" borderId="1" xfId="0" applyFont="1" applyFill="1" applyBorder="1" applyAlignment="1">
      <alignment wrapText="1"/>
    </xf>
    <xf numFmtId="0" fontId="27" fillId="5" borderId="0" xfId="0" applyFont="1" applyFill="1"/>
    <xf numFmtId="0" fontId="27" fillId="0" borderId="1" xfId="0" applyFont="1" applyFill="1" applyBorder="1"/>
    <xf numFmtId="0" fontId="0" fillId="5" borderId="1" xfId="0" applyFill="1" applyBorder="1" applyAlignment="1">
      <alignment wrapText="1"/>
    </xf>
    <xf numFmtId="164" fontId="27" fillId="12" borderId="1" xfId="0" applyNumberFormat="1" applyFont="1" applyFill="1" applyBorder="1"/>
    <xf numFmtId="164" fontId="32" fillId="13" borderId="1" xfId="0" applyNumberFormat="1" applyFont="1" applyFill="1" applyBorder="1"/>
    <xf numFmtId="0" fontId="28" fillId="13" borderId="1" xfId="0" applyFont="1" applyFill="1" applyBorder="1"/>
    <xf numFmtId="0" fontId="28" fillId="13" borderId="0" xfId="0" applyFont="1" applyFill="1"/>
    <xf numFmtId="0" fontId="18" fillId="2" borderId="0" xfId="0" applyFont="1" applyFill="1"/>
    <xf numFmtId="0" fontId="18" fillId="5" borderId="0" xfId="0" applyFont="1" applyFill="1"/>
    <xf numFmtId="0" fontId="27" fillId="12" borderId="1" xfId="0" applyFont="1" applyFill="1" applyBorder="1"/>
    <xf numFmtId="0" fontId="0" fillId="2" borderId="0" xfId="0" applyFill="1" applyAlignment="1">
      <alignment vertical="top"/>
    </xf>
    <xf numFmtId="0" fontId="33" fillId="15" borderId="1" xfId="0" applyFont="1" applyFill="1" applyBorder="1"/>
    <xf numFmtId="2" fontId="33" fillId="15" borderId="1" xfId="0" applyNumberFormat="1" applyFont="1" applyFill="1" applyBorder="1"/>
    <xf numFmtId="0" fontId="18" fillId="15" borderId="0" xfId="0" applyFont="1" applyFill="1"/>
    <xf numFmtId="0" fontId="18" fillId="14" borderId="0" xfId="0" applyFont="1" applyFill="1"/>
    <xf numFmtId="0" fontId="18" fillId="10" borderId="1" xfId="0" applyFont="1" applyFill="1" applyBorder="1"/>
    <xf numFmtId="0" fontId="18" fillId="10" borderId="0" xfId="0" applyFont="1" applyFill="1"/>
    <xf numFmtId="0" fontId="29" fillId="10" borderId="0" xfId="0" applyFont="1" applyFill="1" applyBorder="1" applyAlignment="1">
      <alignment wrapText="1"/>
    </xf>
    <xf numFmtId="2" fontId="34" fillId="10" borderId="4" xfId="0" applyNumberFormat="1" applyFont="1" applyFill="1" applyBorder="1"/>
    <xf numFmtId="0" fontId="29" fillId="10" borderId="0" xfId="0" applyFont="1" applyFill="1"/>
    <xf numFmtId="0" fontId="18" fillId="0" borderId="0" xfId="0" applyFont="1" applyAlignment="1">
      <alignment horizontal="center" vertical="top"/>
    </xf>
    <xf numFmtId="0" fontId="2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shrinkToFit="1"/>
    </xf>
    <xf numFmtId="0" fontId="26"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shrinkToFit="1"/>
    </xf>
    <xf numFmtId="0" fontId="23" fillId="2" borderId="17" xfId="3" applyFont="1" applyFill="1" applyBorder="1" applyAlignment="1">
      <alignment horizontal="right" vertical="center" wrapText="1"/>
    </xf>
    <xf numFmtId="0" fontId="23" fillId="2" borderId="4" xfId="1" applyFont="1" applyFill="1" applyBorder="1" applyAlignment="1">
      <alignment horizontal="right" vertical="center" wrapText="1"/>
    </xf>
    <xf numFmtId="0" fontId="23" fillId="2" borderId="1" xfId="1" applyFont="1" applyFill="1" applyBorder="1" applyAlignment="1">
      <alignment horizontal="right" vertical="center" wrapText="1"/>
    </xf>
    <xf numFmtId="0" fontId="0" fillId="0" borderId="1" xfId="0" applyBorder="1" applyAlignment="1">
      <alignment horizontal="right"/>
    </xf>
    <xf numFmtId="0" fontId="23" fillId="0" borderId="17" xfId="3" applyFont="1" applyFill="1" applyBorder="1" applyAlignment="1">
      <alignment horizontal="right" vertical="center" wrapText="1"/>
    </xf>
    <xf numFmtId="0" fontId="23" fillId="0" borderId="17" xfId="3" applyFont="1" applyBorder="1" applyAlignment="1">
      <alignment horizontal="right" wrapText="1"/>
    </xf>
    <xf numFmtId="0" fontId="23" fillId="0" borderId="17" xfId="3" applyFont="1" applyFill="1" applyBorder="1" applyAlignment="1">
      <alignment horizontal="right" wrapText="1"/>
    </xf>
    <xf numFmtId="0" fontId="35" fillId="2" borderId="2" xfId="0" applyFont="1" applyFill="1" applyBorder="1" applyAlignment="1">
      <alignment vertical="center" wrapText="1"/>
    </xf>
    <xf numFmtId="0" fontId="2" fillId="2" borderId="6" xfId="0" applyFont="1" applyFill="1" applyBorder="1" applyAlignment="1">
      <alignment vertical="center" wrapText="1"/>
    </xf>
    <xf numFmtId="0" fontId="1" fillId="2" borderId="11" xfId="0" applyFont="1" applyFill="1" applyBorder="1" applyAlignment="1">
      <alignment vertical="center" wrapText="1"/>
    </xf>
    <xf numFmtId="0" fontId="35" fillId="16" borderId="4" xfId="0" applyFont="1" applyFill="1" applyBorder="1" applyAlignment="1">
      <alignment vertical="center" wrapText="1"/>
    </xf>
    <xf numFmtId="0" fontId="11" fillId="2" borderId="2" xfId="0" applyFont="1" applyFill="1" applyBorder="1" applyAlignment="1">
      <alignment horizontal="center" vertical="center"/>
    </xf>
    <xf numFmtId="0" fontId="3" fillId="2" borderId="2" xfId="0" applyFont="1" applyFill="1" applyBorder="1" applyAlignment="1">
      <alignment horizontal="center"/>
    </xf>
    <xf numFmtId="2" fontId="4" fillId="7" borderId="1" xfId="0" applyNumberFormat="1" applyFont="1" applyFill="1" applyBorder="1"/>
    <xf numFmtId="2" fontId="6" fillId="4" borderId="1" xfId="0" applyNumberFormat="1" applyFont="1" applyFill="1" applyBorder="1"/>
    <xf numFmtId="2" fontId="3" fillId="7" borderId="1" xfId="0" applyNumberFormat="1" applyFont="1" applyFill="1" applyBorder="1"/>
    <xf numFmtId="2" fontId="11" fillId="16" borderId="1" xfId="0" applyNumberFormat="1" applyFont="1" applyFill="1" applyBorder="1"/>
    <xf numFmtId="2" fontId="4" fillId="0" borderId="0" xfId="0" applyNumberFormat="1" applyFont="1" applyFill="1" applyBorder="1"/>
    <xf numFmtId="2" fontId="0" fillId="0" borderId="0" xfId="0" applyNumberFormat="1" applyFont="1" applyFill="1" applyBorder="1"/>
    <xf numFmtId="0" fontId="11" fillId="2" borderId="1" xfId="0" applyFont="1" applyFill="1" applyBorder="1" applyAlignment="1">
      <alignment horizontal="center" vertical="center"/>
    </xf>
    <xf numFmtId="0" fontId="36" fillId="0" borderId="0" xfId="0" applyFont="1"/>
    <xf numFmtId="0" fontId="36" fillId="0" borderId="1" xfId="0" applyFont="1" applyBorder="1"/>
    <xf numFmtId="2" fontId="18" fillId="0" borderId="0" xfId="0" applyNumberFormat="1" applyFont="1" applyFill="1" applyBorder="1"/>
    <xf numFmtId="2" fontId="0" fillId="0" borderId="0" xfId="0" applyNumberFormat="1" applyFill="1" applyBorder="1"/>
    <xf numFmtId="2" fontId="37" fillId="0" borderId="0" xfId="0" applyNumberFormat="1" applyFont="1" applyFill="1" applyBorder="1"/>
    <xf numFmtId="0" fontId="0" fillId="0" borderId="0" xfId="0" applyFill="1" applyBorder="1"/>
    <xf numFmtId="0" fontId="25" fillId="2" borderId="2" xfId="0" applyFont="1" applyFill="1" applyBorder="1" applyAlignment="1">
      <alignment horizontal="center" vertical="center" wrapText="1"/>
    </xf>
    <xf numFmtId="2" fontId="0" fillId="0" borderId="0" xfId="0" applyNumberFormat="1"/>
    <xf numFmtId="2" fontId="18" fillId="12" borderId="0" xfId="0" applyNumberFormat="1" applyFont="1" applyFill="1"/>
    <xf numFmtId="2" fontId="0" fillId="0" borderId="0" xfId="0" applyNumberFormat="1" applyFill="1"/>
    <xf numFmtId="0" fontId="4" fillId="7" borderId="4" xfId="0" applyFont="1" applyFill="1" applyBorder="1" applyAlignment="1">
      <alignment vertical="top" wrapText="1"/>
    </xf>
    <xf numFmtId="0" fontId="6" fillId="4" borderId="4" xfId="0" applyFont="1" applyFill="1" applyBorder="1" applyAlignment="1">
      <alignment vertical="top" wrapText="1"/>
    </xf>
    <xf numFmtId="0" fontId="5" fillId="4" borderId="4" xfId="0" applyFont="1" applyFill="1" applyBorder="1" applyAlignment="1">
      <alignment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4" fillId="0" borderId="2" xfId="0" applyFont="1" applyBorder="1" applyAlignment="1">
      <alignment horizontal="center" vertical="top" wrapText="1"/>
    </xf>
    <xf numFmtId="0" fontId="4" fillId="0" borderId="6" xfId="0" applyFont="1" applyBorder="1" applyAlignment="1">
      <alignment horizontal="center" vertical="top" wrapText="1"/>
    </xf>
    <xf numFmtId="0" fontId="4" fillId="0" borderId="9" xfId="0" applyFont="1" applyBorder="1" applyAlignment="1">
      <alignment horizontal="center"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4" fillId="5" borderId="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4" borderId="1" xfId="0" applyFont="1" applyFill="1" applyBorder="1" applyAlignment="1">
      <alignmen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Fill="1" applyBorder="1" applyAlignment="1">
      <alignment vertical="center" wrapText="1"/>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4" borderId="4" xfId="0" applyFont="1" applyFill="1" applyBorder="1" applyAlignment="1">
      <alignment horizontal="left" vertical="top" wrapText="1"/>
    </xf>
    <xf numFmtId="0" fontId="8" fillId="4" borderId="5" xfId="0" applyFont="1" applyFill="1" applyBorder="1" applyAlignment="1">
      <alignment horizontal="left" vertical="top" wrapText="1"/>
    </xf>
    <xf numFmtId="0" fontId="1" fillId="4" borderId="1" xfId="0" applyFont="1" applyFill="1" applyBorder="1" applyAlignment="1">
      <alignment horizontal="justify" vertical="center" wrapText="1"/>
    </xf>
    <xf numFmtId="0" fontId="8" fillId="0" borderId="1" xfId="0" applyFont="1" applyBorder="1" applyAlignment="1">
      <alignment horizontal="left" vertical="center" wrapText="1"/>
    </xf>
    <xf numFmtId="0" fontId="8" fillId="4" borderId="1" xfId="0" applyFont="1" applyFill="1" applyBorder="1" applyAlignment="1">
      <alignment horizontal="justify" vertical="center" wrapText="1"/>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7" fillId="0" borderId="1" xfId="0" applyFont="1" applyBorder="1" applyAlignment="1">
      <alignment horizontal="left" vertical="center" wrapText="1"/>
    </xf>
    <xf numFmtId="0" fontId="8" fillId="0" borderId="1" xfId="0" quotePrefix="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top" wrapText="1"/>
    </xf>
    <xf numFmtId="0" fontId="8" fillId="0" borderId="5" xfId="0" quotePrefix="1"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wrapText="1"/>
    </xf>
    <xf numFmtId="0" fontId="4" fillId="0" borderId="4" xfId="0" applyFont="1" applyBorder="1" applyAlignment="1">
      <alignment horizontal="center" vertical="center"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8" fillId="7" borderId="2" xfId="0" applyFont="1" applyFill="1" applyBorder="1" applyAlignment="1">
      <alignment horizontal="justify" vertical="center" wrapText="1"/>
    </xf>
    <xf numFmtId="0" fontId="8" fillId="7" borderId="1" xfId="0" applyFont="1" applyFill="1" applyBorder="1" applyAlignment="1">
      <alignment horizontal="justify"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20" fillId="0" borderId="12" xfId="3" applyFont="1" applyBorder="1" applyAlignment="1">
      <alignment horizontal="left" vertical="center" wrapText="1"/>
    </xf>
    <xf numFmtId="0" fontId="20" fillId="0" borderId="16" xfId="3" applyFont="1" applyBorder="1" applyAlignment="1">
      <alignment horizontal="left" vertical="center" wrapText="1"/>
    </xf>
    <xf numFmtId="0" fontId="20" fillId="0" borderId="13"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15" xfId="3" applyFont="1" applyBorder="1" applyAlignment="1">
      <alignment horizontal="center" vertical="center" wrapText="1"/>
    </xf>
    <xf numFmtId="0" fontId="20" fillId="6" borderId="12" xfId="3" applyFont="1" applyFill="1" applyBorder="1" applyAlignment="1">
      <alignment horizontal="center" vertical="center" wrapText="1"/>
    </xf>
    <xf numFmtId="0" fontId="20" fillId="6" borderId="16" xfId="3" applyFont="1" applyFill="1" applyBorder="1" applyAlignment="1">
      <alignment horizontal="center" vertical="center" wrapText="1"/>
    </xf>
    <xf numFmtId="0" fontId="20" fillId="6" borderId="13" xfId="3" applyFont="1" applyFill="1" applyBorder="1" applyAlignment="1">
      <alignment horizontal="center" vertical="center" wrapText="1"/>
    </xf>
    <xf numFmtId="0" fontId="20" fillId="6" borderId="14" xfId="3" applyFont="1" applyFill="1" applyBorder="1" applyAlignment="1">
      <alignment horizontal="center" vertical="center" wrapText="1"/>
    </xf>
    <xf numFmtId="0" fontId="20" fillId="6" borderId="15" xfId="3" applyFont="1" applyFill="1" applyBorder="1" applyAlignment="1">
      <alignment horizontal="center" vertical="center" wrapText="1"/>
    </xf>
    <xf numFmtId="0" fontId="31" fillId="2" borderId="1" xfId="0" applyFont="1" applyFill="1" applyBorder="1" applyAlignment="1">
      <alignment wrapText="1"/>
    </xf>
    <xf numFmtId="0" fontId="0" fillId="0" borderId="1" xfId="0" applyBorder="1" applyAlignment="1">
      <alignment wrapText="1"/>
    </xf>
    <xf numFmtId="0" fontId="0" fillId="5" borderId="1" xfId="0" applyFill="1" applyBorder="1" applyAlignment="1">
      <alignment horizontal="center" wrapText="1"/>
    </xf>
    <xf numFmtId="0" fontId="0" fillId="10" borderId="1" xfId="0" applyFill="1" applyBorder="1" applyAlignment="1">
      <alignment wrapText="1"/>
    </xf>
    <xf numFmtId="0" fontId="18" fillId="0" borderId="2" xfId="0" applyFont="1" applyBorder="1" applyAlignment="1">
      <alignment horizontal="center" vertical="top"/>
    </xf>
    <xf numFmtId="0" fontId="18" fillId="0" borderId="6" xfId="0" applyFont="1" applyBorder="1" applyAlignment="1">
      <alignment horizontal="center" vertical="top"/>
    </xf>
    <xf numFmtId="0" fontId="18" fillId="0" borderId="11"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8" fillId="2" borderId="7" xfId="0" applyNumberFormat="1" applyFont="1" applyFill="1" applyBorder="1" applyAlignment="1">
      <alignment horizontal="center" vertical="top"/>
    </xf>
    <xf numFmtId="16" fontId="18" fillId="2" borderId="9" xfId="0" applyNumberFormat="1" applyFont="1" applyFill="1" applyBorder="1" applyAlignment="1">
      <alignment horizontal="center" vertical="top"/>
    </xf>
    <xf numFmtId="0" fontId="18" fillId="2" borderId="7" xfId="0" applyFont="1" applyFill="1" applyBorder="1" applyAlignment="1">
      <alignment horizontal="center" vertical="top"/>
    </xf>
    <xf numFmtId="0" fontId="18" fillId="2" borderId="9" xfId="0" applyFont="1" applyFill="1" applyBorder="1" applyAlignment="1">
      <alignment horizontal="center" vertical="top"/>
    </xf>
    <xf numFmtId="0" fontId="18" fillId="2" borderId="3" xfId="0" applyFont="1" applyFill="1" applyBorder="1" applyAlignment="1">
      <alignment horizontal="center" vertical="top"/>
    </xf>
    <xf numFmtId="0" fontId="0" fillId="2" borderId="1" xfId="0" applyFill="1" applyBorder="1" applyAlignment="1">
      <alignment wrapText="1"/>
    </xf>
    <xf numFmtId="0" fontId="0" fillId="11" borderId="1" xfId="0" applyFill="1" applyBorder="1" applyAlignment="1">
      <alignment wrapText="1"/>
    </xf>
    <xf numFmtId="0" fontId="18" fillId="12" borderId="18" xfId="0" applyFont="1" applyFill="1" applyBorder="1" applyAlignment="1">
      <alignment horizontal="center" vertical="top" wrapText="1"/>
    </xf>
    <xf numFmtId="0" fontId="18" fillId="12" borderId="0" xfId="0" applyFont="1" applyFill="1" applyBorder="1" applyAlignment="1">
      <alignment horizontal="center" vertical="top" wrapText="1"/>
    </xf>
    <xf numFmtId="0" fontId="18" fillId="12" borderId="19" xfId="0" applyFont="1" applyFill="1" applyBorder="1" applyAlignment="1">
      <alignment horizontal="center" vertical="top" wrapText="1"/>
    </xf>
    <xf numFmtId="0" fontId="0" fillId="5" borderId="1" xfId="0" applyFill="1" applyBorder="1" applyAlignment="1">
      <alignment horizontal="left"/>
    </xf>
    <xf numFmtId="0" fontId="0" fillId="2" borderId="1" xfId="0" applyFill="1" applyBorder="1" applyAlignment="1">
      <alignment vertical="top" wrapText="1"/>
    </xf>
    <xf numFmtId="0" fontId="0" fillId="10" borderId="1" xfId="0" applyFill="1" applyBorder="1" applyAlignment="1">
      <alignment horizontal="center" wrapText="1"/>
    </xf>
    <xf numFmtId="0" fontId="0" fillId="0" borderId="1" xfId="0" applyBorder="1" applyAlignment="1">
      <alignment vertical="top" wrapText="1"/>
    </xf>
    <xf numFmtId="0" fontId="18" fillId="12" borderId="7" xfId="0" applyFont="1" applyFill="1" applyBorder="1" applyAlignment="1">
      <alignment horizontal="center" vertical="top" wrapText="1"/>
    </xf>
    <xf numFmtId="0" fontId="18" fillId="12" borderId="9" xfId="0" applyFont="1" applyFill="1" applyBorder="1" applyAlignment="1">
      <alignment horizontal="center" vertical="top" wrapText="1"/>
    </xf>
    <xf numFmtId="0" fontId="18" fillId="12" borderId="3" xfId="0" applyFont="1" applyFill="1" applyBorder="1" applyAlignment="1">
      <alignment horizontal="center" vertical="top" wrapText="1"/>
    </xf>
    <xf numFmtId="0" fontId="0" fillId="12" borderId="1" xfId="0" applyFill="1" applyBorder="1" applyAlignment="1">
      <alignment wrapText="1"/>
    </xf>
    <xf numFmtId="0" fontId="18" fillId="12" borderId="1" xfId="0" applyFont="1" applyFill="1" applyBorder="1" applyAlignment="1">
      <alignment wrapText="1"/>
    </xf>
    <xf numFmtId="0" fontId="0" fillId="5" borderId="1" xfId="0" applyFill="1" applyBorder="1" applyAlignment="1">
      <alignment wrapText="1"/>
    </xf>
    <xf numFmtId="0" fontId="28" fillId="13" borderId="1" xfId="0" applyFont="1" applyFill="1" applyBorder="1" applyAlignment="1">
      <alignment wrapText="1"/>
    </xf>
    <xf numFmtId="0" fontId="18" fillId="12" borderId="4" xfId="0" applyFont="1" applyFill="1" applyBorder="1" applyAlignment="1">
      <alignment horizontal="center" vertical="top" wrapText="1"/>
    </xf>
    <xf numFmtId="0" fontId="0" fillId="0" borderId="1" xfId="0" applyBorder="1" applyAlignment="1">
      <alignment horizontal="center" wrapText="1"/>
    </xf>
    <xf numFmtId="0" fontId="18" fillId="15" borderId="18" xfId="0" applyFont="1" applyFill="1" applyBorder="1" applyAlignment="1">
      <alignment horizontal="center" vertical="top" wrapText="1"/>
    </xf>
    <xf numFmtId="0" fontId="18" fillId="15" borderId="0" xfId="0" applyFont="1" applyFill="1" applyBorder="1" applyAlignment="1">
      <alignment horizontal="center" vertical="top" wrapText="1"/>
    </xf>
    <xf numFmtId="0" fontId="18" fillId="15" borderId="1" xfId="0" applyFont="1" applyFill="1" applyBorder="1" applyAlignment="1"/>
    <xf numFmtId="0" fontId="18" fillId="14" borderId="4" xfId="0" applyFont="1" applyFill="1" applyBorder="1" applyAlignment="1">
      <alignment wrapText="1"/>
    </xf>
    <xf numFmtId="0" fontId="18" fillId="14" borderId="5" xfId="0" applyFont="1" applyFill="1" applyBorder="1" applyAlignment="1">
      <alignment wrapText="1"/>
    </xf>
    <xf numFmtId="0" fontId="18" fillId="10" borderId="4" xfId="0" applyFont="1" applyFill="1" applyBorder="1" applyAlignment="1">
      <alignment wrapText="1"/>
    </xf>
    <xf numFmtId="0" fontId="18" fillId="10" borderId="5" xfId="0" applyFont="1" applyFill="1" applyBorder="1" applyAlignment="1">
      <alignment wrapText="1"/>
    </xf>
    <xf numFmtId="0" fontId="18" fillId="5" borderId="18" xfId="0" applyFont="1" applyFill="1" applyBorder="1" applyAlignment="1">
      <alignment horizontal="center" wrapText="1"/>
    </xf>
  </cellXfs>
  <cellStyles count="6">
    <cellStyle name="Обычный" xfId="0" builtinId="0"/>
    <cellStyle name="Обычный 2" xfId="1"/>
    <cellStyle name="Обычный 3" xfId="2"/>
    <cellStyle name="Обычный 4" xfId="3"/>
    <cellStyle name="Обычный 5" xfId="4"/>
    <cellStyle name="Финансовый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zoomScale="75" zoomScaleNormal="75" workbookViewId="0">
      <pane ySplit="1" topLeftCell="A2" activePane="bottomLeft" state="frozen"/>
      <selection activeCell="C1" sqref="C1"/>
      <selection pane="bottomLeft" activeCell="V1" sqref="V1"/>
    </sheetView>
  </sheetViews>
  <sheetFormatPr defaultRowHeight="15" x14ac:dyDescent="0.25"/>
  <cols>
    <col min="1" max="1" width="12" style="153" customWidth="1"/>
    <col min="2" max="2" width="7.85546875" style="153" hidden="1" customWidth="1"/>
    <col min="3" max="3" width="44.85546875" customWidth="1"/>
    <col min="4" max="4" width="10.140625" customWidth="1"/>
    <col min="23" max="23" width="15" customWidth="1"/>
  </cols>
  <sheetData>
    <row r="1" spans="1:26" ht="75.75" customHeight="1" x14ac:dyDescent="0.25">
      <c r="A1" s="140" t="s">
        <v>402</v>
      </c>
      <c r="B1" s="141" t="s">
        <v>403</v>
      </c>
      <c r="C1" s="142" t="s">
        <v>404</v>
      </c>
      <c r="D1" s="163" t="s">
        <v>405</v>
      </c>
      <c r="E1" s="164" t="s">
        <v>406</v>
      </c>
      <c r="F1" s="164" t="s">
        <v>407</v>
      </c>
      <c r="G1" s="164" t="s">
        <v>408</v>
      </c>
      <c r="H1" s="163" t="s">
        <v>409</v>
      </c>
      <c r="I1" s="164" t="s">
        <v>410</v>
      </c>
      <c r="J1" s="164" t="s">
        <v>424</v>
      </c>
      <c r="K1" s="163" t="s">
        <v>411</v>
      </c>
      <c r="L1" s="165" t="s">
        <v>412</v>
      </c>
      <c r="M1" s="165" t="s">
        <v>413</v>
      </c>
      <c r="N1" s="165" t="s">
        <v>414</v>
      </c>
      <c r="O1" s="163" t="s">
        <v>415</v>
      </c>
      <c r="P1" s="165" t="s">
        <v>416</v>
      </c>
      <c r="Q1" s="165" t="s">
        <v>417</v>
      </c>
      <c r="R1" s="165" t="s">
        <v>418</v>
      </c>
      <c r="S1" s="163" t="s">
        <v>419</v>
      </c>
      <c r="T1" s="165" t="s">
        <v>420</v>
      </c>
      <c r="U1" s="165" t="s">
        <v>421</v>
      </c>
      <c r="V1" s="165" t="s">
        <v>422</v>
      </c>
      <c r="W1" s="143" t="s">
        <v>423</v>
      </c>
    </row>
    <row r="2" spans="1:26" x14ac:dyDescent="0.25">
      <c r="A2" s="144">
        <v>1</v>
      </c>
      <c r="B2" s="145">
        <v>1</v>
      </c>
      <c r="C2" s="130" t="s">
        <v>137</v>
      </c>
      <c r="D2" s="146">
        <v>95.5</v>
      </c>
      <c r="E2" s="147">
        <v>99</v>
      </c>
      <c r="F2" s="147">
        <v>90</v>
      </c>
      <c r="G2" s="147">
        <v>97</v>
      </c>
      <c r="H2" s="146">
        <v>74</v>
      </c>
      <c r="I2" s="147">
        <v>60</v>
      </c>
      <c r="J2" s="147">
        <v>88</v>
      </c>
      <c r="K2" s="146">
        <v>70.5</v>
      </c>
      <c r="L2" s="147">
        <v>60</v>
      </c>
      <c r="M2" s="147">
        <v>60</v>
      </c>
      <c r="N2" s="147">
        <v>95</v>
      </c>
      <c r="O2" s="146">
        <v>97.6</v>
      </c>
      <c r="P2" s="147">
        <v>97</v>
      </c>
      <c r="Q2" s="147">
        <v>98</v>
      </c>
      <c r="R2" s="147">
        <v>98</v>
      </c>
      <c r="S2" s="146">
        <v>95.3</v>
      </c>
      <c r="T2" s="147">
        <v>93</v>
      </c>
      <c r="U2" s="147">
        <v>97</v>
      </c>
      <c r="V2" s="147">
        <v>96</v>
      </c>
      <c r="W2" s="149">
        <v>86.58</v>
      </c>
      <c r="Y2" s="150"/>
      <c r="Z2" s="150"/>
    </row>
    <row r="3" spans="1:26" ht="25.5" x14ac:dyDescent="0.25">
      <c r="A3" s="144">
        <v>2</v>
      </c>
      <c r="B3" s="145">
        <v>6</v>
      </c>
      <c r="C3" s="130" t="s">
        <v>140</v>
      </c>
      <c r="D3" s="146">
        <v>93</v>
      </c>
      <c r="E3" s="147">
        <v>96</v>
      </c>
      <c r="F3" s="147">
        <v>90</v>
      </c>
      <c r="G3" s="147">
        <v>93</v>
      </c>
      <c r="H3" s="146">
        <v>62.5</v>
      </c>
      <c r="I3" s="147">
        <v>40</v>
      </c>
      <c r="J3" s="147">
        <v>85</v>
      </c>
      <c r="K3" s="146">
        <v>68.5</v>
      </c>
      <c r="L3" s="147">
        <v>20</v>
      </c>
      <c r="M3" s="147">
        <v>100</v>
      </c>
      <c r="N3" s="147">
        <v>75</v>
      </c>
      <c r="O3" s="146">
        <v>97.6</v>
      </c>
      <c r="P3" s="147">
        <v>99</v>
      </c>
      <c r="Q3" s="147">
        <v>96</v>
      </c>
      <c r="R3" s="147">
        <v>98</v>
      </c>
      <c r="S3" s="146">
        <v>94.2</v>
      </c>
      <c r="T3" s="147">
        <v>94</v>
      </c>
      <c r="U3" s="147">
        <v>90</v>
      </c>
      <c r="V3" s="147">
        <v>96</v>
      </c>
      <c r="W3" s="149">
        <v>83.16</v>
      </c>
      <c r="Y3" s="151"/>
      <c r="Z3" s="151"/>
    </row>
    <row r="4" spans="1:26" x14ac:dyDescent="0.25">
      <c r="A4" s="144">
        <v>3</v>
      </c>
      <c r="B4" s="145">
        <v>7</v>
      </c>
      <c r="C4" s="71" t="s">
        <v>124</v>
      </c>
      <c r="D4" s="146">
        <v>96.7</v>
      </c>
      <c r="E4" s="147">
        <v>99</v>
      </c>
      <c r="F4" s="147">
        <v>90</v>
      </c>
      <c r="G4" s="147">
        <v>100</v>
      </c>
      <c r="H4" s="146">
        <v>59</v>
      </c>
      <c r="I4" s="147">
        <v>20</v>
      </c>
      <c r="J4" s="147">
        <v>98</v>
      </c>
      <c r="K4" s="146">
        <v>60</v>
      </c>
      <c r="L4" s="147">
        <v>20</v>
      </c>
      <c r="M4" s="147">
        <v>60</v>
      </c>
      <c r="N4" s="147">
        <v>100</v>
      </c>
      <c r="O4" s="148">
        <v>100</v>
      </c>
      <c r="P4" s="147">
        <v>100</v>
      </c>
      <c r="Q4" s="147">
        <v>100</v>
      </c>
      <c r="R4" s="147">
        <v>100</v>
      </c>
      <c r="S4" s="146">
        <v>99</v>
      </c>
      <c r="T4" s="147">
        <v>99</v>
      </c>
      <c r="U4" s="147">
        <v>99</v>
      </c>
      <c r="V4" s="147">
        <v>99</v>
      </c>
      <c r="W4" s="149">
        <v>82.94</v>
      </c>
      <c r="Y4" s="151"/>
      <c r="Z4" s="151"/>
    </row>
    <row r="5" spans="1:26" ht="25.5" x14ac:dyDescent="0.25">
      <c r="A5" s="144">
        <v>4</v>
      </c>
      <c r="B5" s="145">
        <v>12</v>
      </c>
      <c r="C5" s="130" t="s">
        <v>139</v>
      </c>
      <c r="D5" s="146">
        <v>95.8</v>
      </c>
      <c r="E5" s="147">
        <v>100</v>
      </c>
      <c r="F5" s="147">
        <v>90</v>
      </c>
      <c r="G5" s="147">
        <v>97</v>
      </c>
      <c r="H5" s="146">
        <v>63</v>
      </c>
      <c r="I5" s="147">
        <v>40</v>
      </c>
      <c r="J5" s="147">
        <v>86</v>
      </c>
      <c r="K5" s="146">
        <v>58.8</v>
      </c>
      <c r="L5" s="147">
        <v>20</v>
      </c>
      <c r="M5" s="147">
        <v>60</v>
      </c>
      <c r="N5" s="147">
        <v>96</v>
      </c>
      <c r="O5" s="146">
        <v>96.4</v>
      </c>
      <c r="P5" s="147">
        <v>94</v>
      </c>
      <c r="Q5" s="147">
        <v>97</v>
      </c>
      <c r="R5" s="147">
        <v>100</v>
      </c>
      <c r="S5" s="146">
        <v>96.2</v>
      </c>
      <c r="T5" s="147">
        <v>94</v>
      </c>
      <c r="U5" s="147">
        <v>95</v>
      </c>
      <c r="V5" s="147">
        <v>98</v>
      </c>
      <c r="W5" s="149">
        <v>82.04</v>
      </c>
      <c r="Y5" s="151"/>
      <c r="Z5" s="151"/>
    </row>
    <row r="6" spans="1:26" x14ac:dyDescent="0.25">
      <c r="A6" s="144">
        <v>5</v>
      </c>
      <c r="B6" s="145">
        <v>8</v>
      </c>
      <c r="C6" s="130" t="s">
        <v>135</v>
      </c>
      <c r="D6" s="146">
        <v>95.3</v>
      </c>
      <c r="E6" s="147">
        <v>97</v>
      </c>
      <c r="F6" s="147">
        <v>90</v>
      </c>
      <c r="G6" s="147">
        <v>98</v>
      </c>
      <c r="H6" s="146">
        <v>65</v>
      </c>
      <c r="I6" s="147">
        <v>40</v>
      </c>
      <c r="J6" s="147">
        <v>90</v>
      </c>
      <c r="K6" s="146">
        <v>54.7</v>
      </c>
      <c r="L6" s="147">
        <v>40</v>
      </c>
      <c r="M6" s="147">
        <v>40</v>
      </c>
      <c r="N6" s="147">
        <v>89</v>
      </c>
      <c r="O6" s="146">
        <v>96.2</v>
      </c>
      <c r="P6" s="147">
        <v>95</v>
      </c>
      <c r="Q6" s="147">
        <v>96</v>
      </c>
      <c r="R6" s="147">
        <v>99</v>
      </c>
      <c r="S6" s="146">
        <v>95.8</v>
      </c>
      <c r="T6" s="147">
        <v>96</v>
      </c>
      <c r="U6" s="147">
        <v>95</v>
      </c>
      <c r="V6" s="147">
        <v>96</v>
      </c>
      <c r="W6" s="149">
        <v>81.400000000000006</v>
      </c>
      <c r="Y6" s="151"/>
      <c r="Z6" s="151"/>
    </row>
    <row r="7" spans="1:26" x14ac:dyDescent="0.25">
      <c r="A7" s="152">
        <v>6</v>
      </c>
      <c r="B7" s="145">
        <v>2</v>
      </c>
      <c r="C7" s="71" t="s">
        <v>122</v>
      </c>
      <c r="D7" s="146">
        <v>95.1</v>
      </c>
      <c r="E7" s="147">
        <v>99</v>
      </c>
      <c r="F7" s="147">
        <v>90</v>
      </c>
      <c r="G7" s="147">
        <v>96</v>
      </c>
      <c r="H7" s="146">
        <v>64.5</v>
      </c>
      <c r="I7" s="147">
        <v>40</v>
      </c>
      <c r="J7" s="147">
        <v>89</v>
      </c>
      <c r="K7" s="146">
        <v>55.2</v>
      </c>
      <c r="L7" s="147">
        <v>20</v>
      </c>
      <c r="M7" s="147">
        <v>60</v>
      </c>
      <c r="N7" s="147">
        <v>84</v>
      </c>
      <c r="O7" s="148">
        <v>96.8</v>
      </c>
      <c r="P7" s="147">
        <v>95</v>
      </c>
      <c r="Q7" s="147">
        <v>97</v>
      </c>
      <c r="R7" s="147">
        <v>100</v>
      </c>
      <c r="S7" s="146">
        <v>95</v>
      </c>
      <c r="T7" s="147">
        <v>95</v>
      </c>
      <c r="U7" s="147">
        <v>90</v>
      </c>
      <c r="V7" s="147">
        <v>97</v>
      </c>
      <c r="W7" s="149">
        <v>81.319999999999993</v>
      </c>
      <c r="Y7" s="151"/>
      <c r="Z7" s="151"/>
    </row>
    <row r="8" spans="1:26" x14ac:dyDescent="0.25">
      <c r="A8" s="144">
        <v>7</v>
      </c>
      <c r="C8" s="130" t="s">
        <v>393</v>
      </c>
      <c r="D8" s="146">
        <v>96.1</v>
      </c>
      <c r="E8" s="147">
        <v>99</v>
      </c>
      <c r="F8" s="147">
        <v>100</v>
      </c>
      <c r="G8" s="147">
        <v>91</v>
      </c>
      <c r="H8" s="146">
        <v>65</v>
      </c>
      <c r="I8" s="147">
        <v>40</v>
      </c>
      <c r="J8" s="147">
        <v>90</v>
      </c>
      <c r="K8" s="146">
        <v>64</v>
      </c>
      <c r="L8" s="147">
        <v>60</v>
      </c>
      <c r="M8" s="147">
        <v>40</v>
      </c>
      <c r="N8" s="147">
        <v>100</v>
      </c>
      <c r="O8" s="146">
        <v>91.6</v>
      </c>
      <c r="P8" s="147">
        <v>92</v>
      </c>
      <c r="Q8" s="147">
        <v>89</v>
      </c>
      <c r="R8" s="147">
        <v>96</v>
      </c>
      <c r="S8" s="146">
        <v>88.5</v>
      </c>
      <c r="T8" s="147">
        <v>91</v>
      </c>
      <c r="U8" s="147">
        <v>91</v>
      </c>
      <c r="V8" s="147">
        <v>86</v>
      </c>
      <c r="W8" s="149">
        <v>81.040000000000006</v>
      </c>
      <c r="Y8" s="151"/>
      <c r="Z8" s="151"/>
    </row>
    <row r="9" spans="1:26" x14ac:dyDescent="0.25">
      <c r="A9" s="144">
        <v>8</v>
      </c>
      <c r="C9" s="129" t="s">
        <v>176</v>
      </c>
      <c r="D9" s="146">
        <v>93.7</v>
      </c>
      <c r="E9" s="147">
        <v>89</v>
      </c>
      <c r="F9" s="147">
        <v>90</v>
      </c>
      <c r="G9" s="147">
        <v>100</v>
      </c>
      <c r="H9" s="146">
        <v>59.5</v>
      </c>
      <c r="I9" s="147">
        <v>20</v>
      </c>
      <c r="J9" s="147">
        <v>99</v>
      </c>
      <c r="K9" s="146">
        <v>44</v>
      </c>
      <c r="L9" s="147">
        <v>20</v>
      </c>
      <c r="M9" s="147">
        <v>20</v>
      </c>
      <c r="N9" s="147">
        <v>100</v>
      </c>
      <c r="O9" s="146">
        <v>100</v>
      </c>
      <c r="P9" s="147">
        <v>100</v>
      </c>
      <c r="Q9" s="147">
        <v>100</v>
      </c>
      <c r="R9" s="147">
        <v>100</v>
      </c>
      <c r="S9" s="146">
        <v>99.8</v>
      </c>
      <c r="T9" s="147">
        <v>100</v>
      </c>
      <c r="U9" s="147">
        <v>99</v>
      </c>
      <c r="V9" s="147">
        <v>100</v>
      </c>
      <c r="W9" s="149">
        <v>79.400000000000006</v>
      </c>
      <c r="Y9" s="151"/>
      <c r="Z9" s="151"/>
    </row>
    <row r="10" spans="1:26" x14ac:dyDescent="0.25">
      <c r="A10" s="144">
        <v>9</v>
      </c>
      <c r="C10" s="130" t="s">
        <v>142</v>
      </c>
      <c r="D10" s="146">
        <v>98.9</v>
      </c>
      <c r="E10" s="147">
        <v>99</v>
      </c>
      <c r="F10" s="147">
        <v>100</v>
      </c>
      <c r="G10" s="147">
        <v>98</v>
      </c>
      <c r="H10" s="146">
        <v>54</v>
      </c>
      <c r="I10" s="147">
        <v>20</v>
      </c>
      <c r="J10" s="147">
        <v>88</v>
      </c>
      <c r="K10" s="146">
        <v>51.3</v>
      </c>
      <c r="L10" s="147">
        <v>0</v>
      </c>
      <c r="M10" s="147">
        <v>60</v>
      </c>
      <c r="N10" s="147">
        <v>91</v>
      </c>
      <c r="O10" s="146">
        <v>96.2</v>
      </c>
      <c r="P10" s="147">
        <v>95</v>
      </c>
      <c r="Q10" s="147">
        <v>96</v>
      </c>
      <c r="R10" s="147">
        <v>99</v>
      </c>
      <c r="S10" s="146">
        <v>94.4</v>
      </c>
      <c r="T10" s="147">
        <v>93</v>
      </c>
      <c r="U10" s="147">
        <v>95</v>
      </c>
      <c r="V10" s="147">
        <v>95</v>
      </c>
      <c r="W10" s="149">
        <v>78.959999999999994</v>
      </c>
      <c r="Y10" s="151"/>
      <c r="Z10" s="151"/>
    </row>
    <row r="11" spans="1:26" ht="25.5" x14ac:dyDescent="0.25">
      <c r="A11" s="152">
        <v>10</v>
      </c>
      <c r="B11" s="154"/>
      <c r="C11" s="130" t="s">
        <v>141</v>
      </c>
      <c r="D11" s="146">
        <v>94.7</v>
      </c>
      <c r="E11" s="147">
        <v>95</v>
      </c>
      <c r="F11" s="147">
        <v>90</v>
      </c>
      <c r="G11" s="147">
        <v>98</v>
      </c>
      <c r="H11" s="146">
        <v>51</v>
      </c>
      <c r="I11" s="147">
        <v>20</v>
      </c>
      <c r="J11" s="147">
        <v>82</v>
      </c>
      <c r="K11" s="146">
        <v>53.4</v>
      </c>
      <c r="L11" s="147">
        <v>0</v>
      </c>
      <c r="M11" s="147">
        <v>60</v>
      </c>
      <c r="N11" s="147">
        <v>98</v>
      </c>
      <c r="O11" s="146">
        <v>98</v>
      </c>
      <c r="P11" s="147">
        <v>98</v>
      </c>
      <c r="Q11" s="147">
        <v>98</v>
      </c>
      <c r="R11" s="147">
        <v>98</v>
      </c>
      <c r="S11" s="146">
        <v>96.5</v>
      </c>
      <c r="T11" s="147">
        <v>96</v>
      </c>
      <c r="U11" s="147">
        <v>96</v>
      </c>
      <c r="V11" s="147">
        <v>97</v>
      </c>
      <c r="W11" s="149">
        <v>78.72</v>
      </c>
      <c r="Y11" s="155"/>
      <c r="Z11" s="155"/>
    </row>
    <row r="12" spans="1:26" x14ac:dyDescent="0.25">
      <c r="A12" s="152">
        <v>11</v>
      </c>
      <c r="B12" s="154"/>
      <c r="C12" s="130" t="s">
        <v>395</v>
      </c>
      <c r="D12" s="146">
        <v>97.6</v>
      </c>
      <c r="E12" s="147">
        <v>92</v>
      </c>
      <c r="F12" s="147">
        <v>100</v>
      </c>
      <c r="G12" s="147">
        <v>100</v>
      </c>
      <c r="H12" s="146">
        <v>50</v>
      </c>
      <c r="I12" s="147">
        <v>0</v>
      </c>
      <c r="J12" s="147">
        <v>100</v>
      </c>
      <c r="K12" s="146">
        <v>46</v>
      </c>
      <c r="L12" s="147">
        <v>0</v>
      </c>
      <c r="M12" s="147">
        <v>40</v>
      </c>
      <c r="N12" s="147">
        <v>100</v>
      </c>
      <c r="O12" s="146">
        <v>100</v>
      </c>
      <c r="P12" s="147">
        <v>100</v>
      </c>
      <c r="Q12" s="147">
        <v>100</v>
      </c>
      <c r="R12" s="147">
        <v>100</v>
      </c>
      <c r="S12" s="146">
        <v>98.4</v>
      </c>
      <c r="T12" s="147">
        <v>100</v>
      </c>
      <c r="U12" s="147">
        <v>92</v>
      </c>
      <c r="V12" s="147">
        <v>100</v>
      </c>
      <c r="W12" s="149">
        <v>78.400000000000006</v>
      </c>
      <c r="Y12" s="151"/>
      <c r="Z12" s="151"/>
    </row>
    <row r="13" spans="1:26" x14ac:dyDescent="0.25">
      <c r="A13" s="144">
        <v>12</v>
      </c>
      <c r="C13" s="131" t="s">
        <v>399</v>
      </c>
      <c r="D13" s="146">
        <v>96.4</v>
      </c>
      <c r="E13" s="147">
        <v>96</v>
      </c>
      <c r="F13" s="147">
        <v>100</v>
      </c>
      <c r="G13" s="147">
        <v>94</v>
      </c>
      <c r="H13" s="146">
        <v>45</v>
      </c>
      <c r="I13" s="147">
        <v>20</v>
      </c>
      <c r="J13" s="147">
        <v>70</v>
      </c>
      <c r="K13" s="146">
        <v>75.3</v>
      </c>
      <c r="L13" s="147">
        <v>100</v>
      </c>
      <c r="M13" s="147">
        <v>60</v>
      </c>
      <c r="N13" s="147">
        <v>71</v>
      </c>
      <c r="O13" s="146">
        <v>90.6</v>
      </c>
      <c r="P13" s="147">
        <v>90</v>
      </c>
      <c r="Q13" s="147">
        <v>88</v>
      </c>
      <c r="R13" s="147">
        <v>97</v>
      </c>
      <c r="S13" s="146">
        <v>79.8</v>
      </c>
      <c r="T13" s="147">
        <v>75</v>
      </c>
      <c r="U13" s="147">
        <v>84</v>
      </c>
      <c r="V13" s="147">
        <v>81</v>
      </c>
      <c r="W13" s="149">
        <v>77.42</v>
      </c>
      <c r="Y13" s="156"/>
      <c r="Z13" s="156"/>
    </row>
    <row r="14" spans="1:26" x14ac:dyDescent="0.25">
      <c r="A14" s="152">
        <v>13</v>
      </c>
      <c r="C14" s="132" t="s">
        <v>394</v>
      </c>
      <c r="D14" s="146">
        <v>83.8</v>
      </c>
      <c r="E14" s="147">
        <v>86</v>
      </c>
      <c r="F14" s="147">
        <v>60</v>
      </c>
      <c r="G14" s="147">
        <v>100</v>
      </c>
      <c r="H14" s="146">
        <v>52</v>
      </c>
      <c r="I14" s="147">
        <v>20</v>
      </c>
      <c r="J14" s="147">
        <v>84</v>
      </c>
      <c r="K14" s="146">
        <v>56</v>
      </c>
      <c r="L14" s="147">
        <v>60</v>
      </c>
      <c r="M14" s="147">
        <v>20</v>
      </c>
      <c r="N14" s="147">
        <v>100</v>
      </c>
      <c r="O14" s="146">
        <v>95.6</v>
      </c>
      <c r="P14" s="147">
        <v>93</v>
      </c>
      <c r="Q14" s="147">
        <v>96</v>
      </c>
      <c r="R14" s="147">
        <v>100</v>
      </c>
      <c r="S14" s="146">
        <v>98.2</v>
      </c>
      <c r="T14" s="147">
        <v>100</v>
      </c>
      <c r="U14" s="147">
        <v>96</v>
      </c>
      <c r="V14" s="147">
        <v>98</v>
      </c>
      <c r="W14" s="149">
        <v>77.12</v>
      </c>
      <c r="Y14" s="156"/>
      <c r="Z14" s="156"/>
    </row>
    <row r="15" spans="1:26" x14ac:dyDescent="0.25">
      <c r="A15" s="152">
        <v>14</v>
      </c>
      <c r="C15" s="132" t="s">
        <v>132</v>
      </c>
      <c r="D15" s="146">
        <v>86.9</v>
      </c>
      <c r="E15" s="147">
        <v>99</v>
      </c>
      <c r="F15" s="147">
        <v>60</v>
      </c>
      <c r="G15" s="147">
        <v>98</v>
      </c>
      <c r="H15" s="146">
        <v>57.5</v>
      </c>
      <c r="I15" s="147">
        <v>40</v>
      </c>
      <c r="J15" s="147">
        <v>75</v>
      </c>
      <c r="K15" s="146">
        <v>49.9</v>
      </c>
      <c r="L15" s="147">
        <v>20</v>
      </c>
      <c r="M15" s="147">
        <v>40</v>
      </c>
      <c r="N15" s="147">
        <v>93</v>
      </c>
      <c r="O15" s="146">
        <v>96.8</v>
      </c>
      <c r="P15" s="147">
        <v>96</v>
      </c>
      <c r="Q15" s="147">
        <v>97</v>
      </c>
      <c r="R15" s="147">
        <v>98</v>
      </c>
      <c r="S15" s="146">
        <v>92.9</v>
      </c>
      <c r="T15" s="147">
        <v>91</v>
      </c>
      <c r="U15" s="147">
        <v>93</v>
      </c>
      <c r="V15" s="147">
        <v>94</v>
      </c>
      <c r="W15" s="149">
        <v>76.8</v>
      </c>
      <c r="Y15" s="156"/>
      <c r="Z15" s="156"/>
    </row>
    <row r="16" spans="1:26" x14ac:dyDescent="0.25">
      <c r="A16" s="144">
        <v>15</v>
      </c>
      <c r="C16" s="132" t="s">
        <v>134</v>
      </c>
      <c r="D16" s="146">
        <v>93.7</v>
      </c>
      <c r="E16" s="147">
        <v>97</v>
      </c>
      <c r="F16" s="147">
        <v>90</v>
      </c>
      <c r="G16" s="147">
        <v>94</v>
      </c>
      <c r="H16" s="146">
        <v>57.5</v>
      </c>
      <c r="I16" s="147">
        <v>40</v>
      </c>
      <c r="J16" s="147">
        <v>75</v>
      </c>
      <c r="K16" s="146">
        <v>52</v>
      </c>
      <c r="L16" s="147">
        <v>20</v>
      </c>
      <c r="M16" s="147">
        <v>40</v>
      </c>
      <c r="N16" s="147">
        <v>100</v>
      </c>
      <c r="O16" s="146">
        <v>92.6</v>
      </c>
      <c r="P16" s="147">
        <v>92</v>
      </c>
      <c r="Q16" s="147">
        <v>92</v>
      </c>
      <c r="R16" s="147">
        <v>95</v>
      </c>
      <c r="S16" s="146">
        <v>86.8</v>
      </c>
      <c r="T16" s="147">
        <v>86</v>
      </c>
      <c r="U16" s="147">
        <v>85</v>
      </c>
      <c r="V16" s="147">
        <v>88</v>
      </c>
      <c r="W16" s="149">
        <v>76.52</v>
      </c>
      <c r="Y16" s="155"/>
      <c r="Z16" s="155"/>
    </row>
    <row r="17" spans="1:26" x14ac:dyDescent="0.25">
      <c r="A17" s="152">
        <v>16</v>
      </c>
      <c r="C17" s="159" t="s">
        <v>127</v>
      </c>
      <c r="D17" s="146">
        <v>94.5</v>
      </c>
      <c r="E17" s="147">
        <v>97</v>
      </c>
      <c r="F17" s="147">
        <v>90</v>
      </c>
      <c r="G17" s="147">
        <v>96</v>
      </c>
      <c r="H17" s="146">
        <v>55</v>
      </c>
      <c r="I17" s="147">
        <v>40</v>
      </c>
      <c r="J17" s="147">
        <v>70</v>
      </c>
      <c r="K17" s="146">
        <v>49</v>
      </c>
      <c r="L17" s="147">
        <v>20</v>
      </c>
      <c r="M17" s="147">
        <v>40</v>
      </c>
      <c r="N17" s="147">
        <v>90</v>
      </c>
      <c r="O17" s="148">
        <v>92.8</v>
      </c>
      <c r="P17" s="147">
        <v>92</v>
      </c>
      <c r="Q17" s="147">
        <v>92</v>
      </c>
      <c r="R17" s="147">
        <v>96</v>
      </c>
      <c r="S17" s="146">
        <v>89.3</v>
      </c>
      <c r="T17" s="147">
        <v>91</v>
      </c>
      <c r="U17" s="147">
        <v>85</v>
      </c>
      <c r="V17" s="147">
        <v>90</v>
      </c>
      <c r="W17" s="149">
        <v>76.12</v>
      </c>
      <c r="Y17" s="151"/>
      <c r="Z17" s="151"/>
    </row>
    <row r="18" spans="1:26" x14ac:dyDescent="0.25">
      <c r="A18" s="152">
        <v>17</v>
      </c>
      <c r="C18" s="159" t="s">
        <v>123</v>
      </c>
      <c r="D18" s="146">
        <v>91.5</v>
      </c>
      <c r="E18" s="147">
        <v>95</v>
      </c>
      <c r="F18" s="147">
        <v>90</v>
      </c>
      <c r="G18" s="147">
        <v>90</v>
      </c>
      <c r="H18" s="146">
        <v>57</v>
      </c>
      <c r="I18" s="147">
        <v>40</v>
      </c>
      <c r="J18" s="147">
        <v>74</v>
      </c>
      <c r="K18" s="146">
        <v>52</v>
      </c>
      <c r="L18" s="147">
        <v>20</v>
      </c>
      <c r="M18" s="147">
        <v>40</v>
      </c>
      <c r="N18" s="147">
        <v>100</v>
      </c>
      <c r="O18" s="148">
        <v>91.8</v>
      </c>
      <c r="P18" s="147">
        <v>90</v>
      </c>
      <c r="Q18" s="147">
        <v>92</v>
      </c>
      <c r="R18" s="147">
        <v>95</v>
      </c>
      <c r="S18" s="146">
        <v>88.2</v>
      </c>
      <c r="T18" s="147">
        <v>85</v>
      </c>
      <c r="U18" s="147">
        <v>86</v>
      </c>
      <c r="V18" s="147">
        <v>91</v>
      </c>
      <c r="W18" s="149">
        <v>76.099999999999994</v>
      </c>
      <c r="Y18" s="151"/>
      <c r="Z18" s="151"/>
    </row>
    <row r="19" spans="1:26" x14ac:dyDescent="0.25">
      <c r="A19" s="144">
        <v>18</v>
      </c>
      <c r="C19" s="131" t="s">
        <v>119</v>
      </c>
      <c r="D19" s="146">
        <v>93.4</v>
      </c>
      <c r="E19" s="147">
        <v>96</v>
      </c>
      <c r="F19" s="147">
        <v>90</v>
      </c>
      <c r="G19" s="147">
        <v>94</v>
      </c>
      <c r="H19" s="146">
        <v>53.5</v>
      </c>
      <c r="I19" s="147">
        <v>40</v>
      </c>
      <c r="J19" s="147">
        <v>67</v>
      </c>
      <c r="K19" s="146">
        <v>46.8</v>
      </c>
      <c r="L19" s="147">
        <v>0</v>
      </c>
      <c r="M19" s="147">
        <v>60</v>
      </c>
      <c r="N19" s="147">
        <v>76</v>
      </c>
      <c r="O19" s="148">
        <v>93.8</v>
      </c>
      <c r="P19" s="147">
        <v>91</v>
      </c>
      <c r="Q19" s="147">
        <v>95</v>
      </c>
      <c r="R19" s="147">
        <v>97</v>
      </c>
      <c r="S19" s="146">
        <v>92.1</v>
      </c>
      <c r="T19" s="147">
        <v>93</v>
      </c>
      <c r="U19" s="147">
        <v>86</v>
      </c>
      <c r="V19" s="147">
        <v>94</v>
      </c>
      <c r="W19" s="149">
        <v>75.92</v>
      </c>
      <c r="Y19" s="151"/>
      <c r="Z19" s="151"/>
    </row>
    <row r="20" spans="1:26" x14ac:dyDescent="0.25">
      <c r="A20" s="152">
        <v>19</v>
      </c>
      <c r="C20" s="132" t="s">
        <v>138</v>
      </c>
      <c r="D20" s="146">
        <v>94.7</v>
      </c>
      <c r="E20" s="147">
        <v>99</v>
      </c>
      <c r="F20" s="147">
        <v>90</v>
      </c>
      <c r="G20" s="147">
        <v>95</v>
      </c>
      <c r="H20" s="146">
        <v>54.5</v>
      </c>
      <c r="I20" s="147">
        <v>40</v>
      </c>
      <c r="J20" s="147">
        <v>69</v>
      </c>
      <c r="K20" s="146">
        <v>47.2</v>
      </c>
      <c r="L20" s="147">
        <v>40</v>
      </c>
      <c r="M20" s="147">
        <v>40</v>
      </c>
      <c r="N20" s="147">
        <v>64</v>
      </c>
      <c r="O20" s="146">
        <v>94.4</v>
      </c>
      <c r="P20" s="147">
        <v>93</v>
      </c>
      <c r="Q20" s="147">
        <v>95</v>
      </c>
      <c r="R20" s="147">
        <v>96</v>
      </c>
      <c r="S20" s="146">
        <v>87.6</v>
      </c>
      <c r="T20" s="147">
        <v>88</v>
      </c>
      <c r="U20" s="147">
        <v>81</v>
      </c>
      <c r="V20" s="147">
        <v>90</v>
      </c>
      <c r="W20" s="149">
        <v>75.680000000000007</v>
      </c>
      <c r="Y20" s="151"/>
      <c r="Z20" s="151"/>
    </row>
    <row r="21" spans="1:26" x14ac:dyDescent="0.25">
      <c r="A21" s="152">
        <v>20</v>
      </c>
      <c r="C21" s="159" t="s">
        <v>126</v>
      </c>
      <c r="D21" s="146">
        <v>94.3</v>
      </c>
      <c r="E21" s="147">
        <v>99</v>
      </c>
      <c r="F21" s="147">
        <v>90</v>
      </c>
      <c r="G21" s="147">
        <v>94</v>
      </c>
      <c r="H21" s="146">
        <v>55</v>
      </c>
      <c r="I21" s="147">
        <v>40</v>
      </c>
      <c r="J21" s="147">
        <v>70</v>
      </c>
      <c r="K21" s="146">
        <v>44.5</v>
      </c>
      <c r="L21" s="147">
        <v>20</v>
      </c>
      <c r="M21" s="147">
        <v>40</v>
      </c>
      <c r="N21" s="147">
        <v>75</v>
      </c>
      <c r="O21" s="148">
        <v>94.8</v>
      </c>
      <c r="P21" s="147">
        <v>93</v>
      </c>
      <c r="Q21" s="147">
        <v>95</v>
      </c>
      <c r="R21" s="147">
        <v>98</v>
      </c>
      <c r="S21" s="146">
        <v>88.8</v>
      </c>
      <c r="T21" s="147">
        <v>89</v>
      </c>
      <c r="U21" s="147">
        <v>83</v>
      </c>
      <c r="V21" s="147">
        <v>91</v>
      </c>
      <c r="W21" s="149">
        <v>75.48</v>
      </c>
      <c r="Y21" s="151"/>
      <c r="Z21" s="151"/>
    </row>
    <row r="22" spans="1:26" x14ac:dyDescent="0.25">
      <c r="A22" s="144">
        <v>21</v>
      </c>
      <c r="C22" s="132" t="s">
        <v>146</v>
      </c>
      <c r="D22" s="146">
        <v>94</v>
      </c>
      <c r="E22" s="147">
        <v>88</v>
      </c>
      <c r="F22" s="147">
        <v>100</v>
      </c>
      <c r="G22" s="147">
        <v>94</v>
      </c>
      <c r="H22" s="146">
        <v>56</v>
      </c>
      <c r="I22" s="147">
        <v>40</v>
      </c>
      <c r="J22" s="147">
        <v>72</v>
      </c>
      <c r="K22" s="146">
        <v>44.2</v>
      </c>
      <c r="L22" s="147">
        <v>0</v>
      </c>
      <c r="M22" s="147">
        <v>40</v>
      </c>
      <c r="N22" s="147">
        <v>94</v>
      </c>
      <c r="O22" s="146">
        <v>91.2</v>
      </c>
      <c r="P22" s="147">
        <v>86</v>
      </c>
      <c r="Q22" s="147">
        <v>93</v>
      </c>
      <c r="R22" s="147">
        <v>98</v>
      </c>
      <c r="S22" s="146">
        <v>90.2</v>
      </c>
      <c r="T22" s="147">
        <v>90</v>
      </c>
      <c r="U22" s="147">
        <v>86</v>
      </c>
      <c r="V22" s="147">
        <v>92</v>
      </c>
      <c r="W22" s="149">
        <v>75.12</v>
      </c>
      <c r="Y22" s="156"/>
      <c r="Z22" s="156"/>
    </row>
    <row r="23" spans="1:26" ht="25.5" x14ac:dyDescent="0.25">
      <c r="A23" s="152">
        <v>22</v>
      </c>
      <c r="C23" s="131" t="s">
        <v>182</v>
      </c>
      <c r="D23" s="146">
        <v>94.6</v>
      </c>
      <c r="E23" s="147">
        <v>96</v>
      </c>
      <c r="F23" s="147">
        <v>90</v>
      </c>
      <c r="G23" s="147">
        <v>97</v>
      </c>
      <c r="H23" s="146">
        <v>42.5</v>
      </c>
      <c r="I23" s="147">
        <v>0</v>
      </c>
      <c r="J23" s="147">
        <v>85</v>
      </c>
      <c r="K23" s="146">
        <v>48.1</v>
      </c>
      <c r="L23" s="147">
        <v>40</v>
      </c>
      <c r="M23" s="147">
        <v>40</v>
      </c>
      <c r="N23" s="147">
        <v>67</v>
      </c>
      <c r="O23" s="146">
        <v>96.2</v>
      </c>
      <c r="P23" s="147">
        <v>95</v>
      </c>
      <c r="Q23" s="147">
        <v>96</v>
      </c>
      <c r="R23" s="147">
        <v>99</v>
      </c>
      <c r="S23" s="146">
        <v>93.5</v>
      </c>
      <c r="T23" s="147">
        <v>93</v>
      </c>
      <c r="U23" s="147">
        <v>93</v>
      </c>
      <c r="V23" s="147">
        <v>94</v>
      </c>
      <c r="W23" s="149">
        <v>74.98</v>
      </c>
      <c r="Y23" s="155"/>
      <c r="Z23" s="155"/>
    </row>
    <row r="24" spans="1:26" ht="25.5" x14ac:dyDescent="0.25">
      <c r="A24" s="152">
        <v>23</v>
      </c>
      <c r="C24" s="132" t="s">
        <v>143</v>
      </c>
      <c r="D24" s="146">
        <v>86</v>
      </c>
      <c r="E24" s="147">
        <v>96</v>
      </c>
      <c r="F24" s="147">
        <v>60</v>
      </c>
      <c r="G24" s="147">
        <v>98</v>
      </c>
      <c r="H24" s="146">
        <v>41</v>
      </c>
      <c r="I24" s="147">
        <v>0</v>
      </c>
      <c r="J24" s="147">
        <v>82</v>
      </c>
      <c r="K24" s="146">
        <v>54</v>
      </c>
      <c r="L24" s="147">
        <v>0</v>
      </c>
      <c r="M24" s="147">
        <v>60</v>
      </c>
      <c r="N24" s="147">
        <v>100</v>
      </c>
      <c r="O24" s="146">
        <v>97.8</v>
      </c>
      <c r="P24" s="147">
        <v>97</v>
      </c>
      <c r="Q24" s="147">
        <v>98</v>
      </c>
      <c r="R24" s="147">
        <v>99</v>
      </c>
      <c r="S24" s="146">
        <v>94.1</v>
      </c>
      <c r="T24" s="147">
        <v>93</v>
      </c>
      <c r="U24" s="147">
        <v>96</v>
      </c>
      <c r="V24" s="147">
        <v>94</v>
      </c>
      <c r="W24" s="149">
        <v>74.58</v>
      </c>
      <c r="Y24" s="151"/>
      <c r="Z24" s="151"/>
    </row>
    <row r="25" spans="1:26" x14ac:dyDescent="0.25">
      <c r="A25" s="144">
        <v>24</v>
      </c>
      <c r="C25" s="132" t="s">
        <v>136</v>
      </c>
      <c r="D25" s="146">
        <v>91.7</v>
      </c>
      <c r="E25" s="147">
        <v>97</v>
      </c>
      <c r="F25" s="147">
        <v>90</v>
      </c>
      <c r="G25" s="147">
        <v>89</v>
      </c>
      <c r="H25" s="146">
        <v>49</v>
      </c>
      <c r="I25" s="147">
        <v>40</v>
      </c>
      <c r="J25" s="147">
        <v>58</v>
      </c>
      <c r="K25" s="146">
        <v>60</v>
      </c>
      <c r="L25" s="147">
        <v>20</v>
      </c>
      <c r="M25" s="147">
        <v>60</v>
      </c>
      <c r="N25" s="147">
        <v>100</v>
      </c>
      <c r="O25" s="146">
        <v>91</v>
      </c>
      <c r="P25" s="147">
        <v>90</v>
      </c>
      <c r="Q25" s="147">
        <v>91</v>
      </c>
      <c r="R25" s="147">
        <v>93</v>
      </c>
      <c r="S25" s="146">
        <v>79.900000000000006</v>
      </c>
      <c r="T25" s="147">
        <v>77</v>
      </c>
      <c r="U25" s="147">
        <v>74</v>
      </c>
      <c r="V25" s="147">
        <v>84</v>
      </c>
      <c r="W25" s="149">
        <v>74.319999999999993</v>
      </c>
      <c r="Y25" s="151"/>
      <c r="Z25" s="151"/>
    </row>
    <row r="26" spans="1:26" ht="25.5" x14ac:dyDescent="0.25">
      <c r="A26" s="152">
        <v>25</v>
      </c>
      <c r="C26" s="132" t="s">
        <v>396</v>
      </c>
      <c r="D26" s="146">
        <v>81.8</v>
      </c>
      <c r="E26" s="147">
        <v>94</v>
      </c>
      <c r="F26" s="147">
        <v>60</v>
      </c>
      <c r="G26" s="147">
        <v>89</v>
      </c>
      <c r="H26" s="146">
        <v>43.5</v>
      </c>
      <c r="I26" s="147">
        <v>20</v>
      </c>
      <c r="J26" s="147">
        <v>67</v>
      </c>
      <c r="K26" s="146">
        <v>66</v>
      </c>
      <c r="L26" s="147">
        <v>60</v>
      </c>
      <c r="M26" s="147">
        <v>60</v>
      </c>
      <c r="N26" s="147">
        <v>80</v>
      </c>
      <c r="O26" s="146">
        <v>92.4</v>
      </c>
      <c r="P26" s="147">
        <v>91</v>
      </c>
      <c r="Q26" s="147">
        <v>93</v>
      </c>
      <c r="R26" s="147">
        <v>94</v>
      </c>
      <c r="S26" s="146">
        <v>85</v>
      </c>
      <c r="T26" s="147">
        <v>85</v>
      </c>
      <c r="U26" s="147">
        <v>85</v>
      </c>
      <c r="V26" s="147">
        <v>85</v>
      </c>
      <c r="W26" s="149">
        <v>73.739999999999995</v>
      </c>
      <c r="Y26" s="151"/>
      <c r="Z26" s="151"/>
    </row>
    <row r="27" spans="1:26" ht="25.5" x14ac:dyDescent="0.25">
      <c r="A27" s="152">
        <v>26</v>
      </c>
      <c r="C27" s="132" t="s">
        <v>186</v>
      </c>
      <c r="D27" s="146">
        <v>81</v>
      </c>
      <c r="E27" s="147">
        <v>78</v>
      </c>
      <c r="F27" s="147">
        <v>60</v>
      </c>
      <c r="G27" s="147">
        <v>99</v>
      </c>
      <c r="H27" s="146">
        <v>47</v>
      </c>
      <c r="I27" s="147">
        <v>0</v>
      </c>
      <c r="J27" s="147">
        <v>94</v>
      </c>
      <c r="K27" s="146">
        <v>38</v>
      </c>
      <c r="L27" s="147">
        <v>0</v>
      </c>
      <c r="M27" s="147">
        <v>20</v>
      </c>
      <c r="N27" s="147">
        <v>100</v>
      </c>
      <c r="O27" s="146">
        <v>99.4</v>
      </c>
      <c r="P27" s="147">
        <v>99</v>
      </c>
      <c r="Q27" s="147">
        <v>100</v>
      </c>
      <c r="R27" s="147">
        <v>99</v>
      </c>
      <c r="S27" s="146">
        <v>99.3</v>
      </c>
      <c r="T27" s="147">
        <v>99</v>
      </c>
      <c r="U27" s="147">
        <v>98</v>
      </c>
      <c r="V27" s="147">
        <v>100</v>
      </c>
      <c r="W27" s="149">
        <v>72.94</v>
      </c>
      <c r="Y27" s="151"/>
      <c r="Z27" s="151"/>
    </row>
    <row r="28" spans="1:26" ht="25.5" x14ac:dyDescent="0.25">
      <c r="A28" s="144">
        <v>27</v>
      </c>
      <c r="C28" s="131" t="s">
        <v>397</v>
      </c>
      <c r="D28" s="146">
        <v>95.2</v>
      </c>
      <c r="E28" s="147">
        <v>96</v>
      </c>
      <c r="F28" s="147">
        <v>100</v>
      </c>
      <c r="G28" s="147">
        <v>91</v>
      </c>
      <c r="H28" s="146">
        <v>35</v>
      </c>
      <c r="I28" s="147">
        <v>0</v>
      </c>
      <c r="J28" s="147">
        <v>70</v>
      </c>
      <c r="K28" s="146">
        <v>60</v>
      </c>
      <c r="L28" s="147">
        <v>20</v>
      </c>
      <c r="M28" s="147">
        <v>60</v>
      </c>
      <c r="N28" s="147">
        <v>100</v>
      </c>
      <c r="O28" s="146">
        <v>92.6</v>
      </c>
      <c r="P28" s="147">
        <v>92</v>
      </c>
      <c r="Q28" s="147">
        <v>91</v>
      </c>
      <c r="R28" s="147">
        <v>97</v>
      </c>
      <c r="S28" s="146">
        <v>81.2</v>
      </c>
      <c r="T28" s="147">
        <v>82</v>
      </c>
      <c r="U28" s="147">
        <v>78</v>
      </c>
      <c r="V28" s="147">
        <v>82</v>
      </c>
      <c r="W28" s="149">
        <v>72.8</v>
      </c>
      <c r="Y28" s="151"/>
      <c r="Z28" s="151"/>
    </row>
    <row r="29" spans="1:26" x14ac:dyDescent="0.25">
      <c r="A29" s="152">
        <v>28</v>
      </c>
      <c r="C29" s="132" t="s">
        <v>145</v>
      </c>
      <c r="D29" s="146">
        <v>98.9</v>
      </c>
      <c r="E29" s="147">
        <v>99</v>
      </c>
      <c r="F29" s="147">
        <v>100</v>
      </c>
      <c r="G29" s="147">
        <v>98</v>
      </c>
      <c r="H29" s="146">
        <v>38.5</v>
      </c>
      <c r="I29" s="147">
        <v>20</v>
      </c>
      <c r="J29" s="147">
        <v>57</v>
      </c>
      <c r="K29" s="146">
        <v>37.299999999999997</v>
      </c>
      <c r="L29" s="147">
        <v>0</v>
      </c>
      <c r="M29" s="147">
        <v>40</v>
      </c>
      <c r="N29" s="147">
        <v>71</v>
      </c>
      <c r="O29" s="146">
        <v>95.6</v>
      </c>
      <c r="P29" s="147">
        <v>94</v>
      </c>
      <c r="Q29" s="147">
        <v>97</v>
      </c>
      <c r="R29" s="147">
        <v>96</v>
      </c>
      <c r="S29" s="146">
        <v>90.9</v>
      </c>
      <c r="T29" s="147">
        <v>89</v>
      </c>
      <c r="U29" s="147">
        <v>86</v>
      </c>
      <c r="V29" s="147">
        <v>94</v>
      </c>
      <c r="W29" s="149">
        <v>72.239999999999995</v>
      </c>
      <c r="Y29" s="151"/>
      <c r="Z29" s="151"/>
    </row>
    <row r="30" spans="1:26" x14ac:dyDescent="0.25">
      <c r="A30" s="152">
        <v>29</v>
      </c>
      <c r="C30" s="131" t="s">
        <v>177</v>
      </c>
      <c r="D30" s="146">
        <v>87.9</v>
      </c>
      <c r="E30" s="147">
        <v>79</v>
      </c>
      <c r="F30" s="147">
        <v>90</v>
      </c>
      <c r="G30" s="147">
        <v>93</v>
      </c>
      <c r="H30" s="146">
        <v>36.5</v>
      </c>
      <c r="I30" s="147">
        <v>0</v>
      </c>
      <c r="J30" s="147">
        <v>73</v>
      </c>
      <c r="K30" s="146">
        <v>52</v>
      </c>
      <c r="L30" s="147">
        <v>20</v>
      </c>
      <c r="M30" s="147">
        <v>40</v>
      </c>
      <c r="N30" s="147">
        <v>100</v>
      </c>
      <c r="O30" s="146">
        <v>94.4</v>
      </c>
      <c r="P30" s="147">
        <v>94</v>
      </c>
      <c r="Q30" s="147">
        <v>94</v>
      </c>
      <c r="R30" s="147">
        <v>96</v>
      </c>
      <c r="S30" s="146">
        <v>89.6</v>
      </c>
      <c r="T30" s="147">
        <v>90</v>
      </c>
      <c r="U30" s="147">
        <v>88</v>
      </c>
      <c r="V30" s="147">
        <v>90</v>
      </c>
      <c r="W30" s="149">
        <v>72.08</v>
      </c>
      <c r="Y30" s="155"/>
      <c r="Z30" s="155"/>
    </row>
    <row r="31" spans="1:26" x14ac:dyDescent="0.25">
      <c r="A31" s="144">
        <v>30</v>
      </c>
      <c r="C31" s="159" t="s">
        <v>125</v>
      </c>
      <c r="D31" s="146">
        <v>91.6</v>
      </c>
      <c r="E31" s="147">
        <v>90</v>
      </c>
      <c r="F31" s="147">
        <v>90</v>
      </c>
      <c r="G31" s="147">
        <v>94</v>
      </c>
      <c r="H31" s="146">
        <v>48</v>
      </c>
      <c r="I31" s="147">
        <v>20</v>
      </c>
      <c r="J31" s="147">
        <v>76</v>
      </c>
      <c r="K31" s="146">
        <v>34.700000000000003</v>
      </c>
      <c r="L31" s="147">
        <v>0</v>
      </c>
      <c r="M31" s="147">
        <v>20</v>
      </c>
      <c r="N31" s="147">
        <v>89</v>
      </c>
      <c r="O31" s="148">
        <v>91.6</v>
      </c>
      <c r="P31" s="147">
        <v>90</v>
      </c>
      <c r="Q31" s="147">
        <v>91</v>
      </c>
      <c r="R31" s="147">
        <v>96</v>
      </c>
      <c r="S31" s="146">
        <v>89.1</v>
      </c>
      <c r="T31" s="147">
        <v>91</v>
      </c>
      <c r="U31" s="147">
        <v>84</v>
      </c>
      <c r="V31" s="147">
        <v>90</v>
      </c>
      <c r="W31" s="149">
        <v>71</v>
      </c>
      <c r="Y31" s="151"/>
      <c r="Z31" s="151"/>
    </row>
    <row r="32" spans="1:26" x14ac:dyDescent="0.25">
      <c r="A32" s="152">
        <v>31</v>
      </c>
      <c r="C32" s="131" t="s">
        <v>400</v>
      </c>
      <c r="D32" s="146">
        <v>79.8</v>
      </c>
      <c r="E32" s="147">
        <v>82</v>
      </c>
      <c r="F32" s="147">
        <v>60</v>
      </c>
      <c r="G32" s="147">
        <v>93</v>
      </c>
      <c r="H32" s="146">
        <v>40</v>
      </c>
      <c r="I32" s="147">
        <v>20</v>
      </c>
      <c r="J32" s="147">
        <v>60</v>
      </c>
      <c r="K32" s="146">
        <v>46</v>
      </c>
      <c r="L32" s="147">
        <v>0</v>
      </c>
      <c r="M32" s="147">
        <v>40</v>
      </c>
      <c r="N32" s="147">
        <v>100</v>
      </c>
      <c r="O32" s="146">
        <v>93.6</v>
      </c>
      <c r="P32" s="147">
        <v>92</v>
      </c>
      <c r="Q32" s="147">
        <v>92</v>
      </c>
      <c r="R32" s="147">
        <v>100</v>
      </c>
      <c r="S32" s="146">
        <v>95.6</v>
      </c>
      <c r="T32" s="147">
        <v>96</v>
      </c>
      <c r="U32" s="147">
        <v>84</v>
      </c>
      <c r="V32" s="147">
        <v>100</v>
      </c>
      <c r="W32" s="149">
        <v>71</v>
      </c>
      <c r="Y32" s="151"/>
      <c r="Z32" s="151"/>
    </row>
    <row r="33" spans="1:26" x14ac:dyDescent="0.25">
      <c r="A33" s="152">
        <v>32</v>
      </c>
      <c r="C33" s="131" t="s">
        <v>398</v>
      </c>
      <c r="D33" s="146">
        <v>93.5</v>
      </c>
      <c r="E33" s="147">
        <v>93</v>
      </c>
      <c r="F33" s="147">
        <v>100</v>
      </c>
      <c r="G33" s="147">
        <v>89</v>
      </c>
      <c r="H33" s="146">
        <v>32</v>
      </c>
      <c r="I33" s="147">
        <v>0</v>
      </c>
      <c r="J33" s="147">
        <v>64</v>
      </c>
      <c r="K33" s="146">
        <v>54</v>
      </c>
      <c r="L33" s="147">
        <v>0</v>
      </c>
      <c r="M33" s="147">
        <v>60</v>
      </c>
      <c r="N33" s="147">
        <v>100</v>
      </c>
      <c r="O33" s="146">
        <v>89.8</v>
      </c>
      <c r="P33" s="147">
        <v>85</v>
      </c>
      <c r="Q33" s="147">
        <v>91</v>
      </c>
      <c r="R33" s="147">
        <v>97</v>
      </c>
      <c r="S33" s="146">
        <v>85</v>
      </c>
      <c r="T33" s="147">
        <v>85</v>
      </c>
      <c r="U33" s="147">
        <v>80</v>
      </c>
      <c r="V33" s="147">
        <v>87</v>
      </c>
      <c r="W33" s="149">
        <v>70.86</v>
      </c>
      <c r="Y33" s="151"/>
      <c r="Z33" s="151"/>
    </row>
    <row r="34" spans="1:26" ht="25.5" x14ac:dyDescent="0.25">
      <c r="A34" s="144">
        <v>33</v>
      </c>
      <c r="C34" s="132" t="s">
        <v>144</v>
      </c>
      <c r="D34" s="146">
        <v>97.1</v>
      </c>
      <c r="E34" s="147">
        <v>97</v>
      </c>
      <c r="F34" s="147">
        <v>100</v>
      </c>
      <c r="G34" s="147">
        <v>95</v>
      </c>
      <c r="H34" s="146">
        <v>41.5</v>
      </c>
      <c r="I34" s="147">
        <v>0</v>
      </c>
      <c r="J34" s="147">
        <v>83</v>
      </c>
      <c r="K34" s="146">
        <v>32.6</v>
      </c>
      <c r="L34" s="147">
        <v>0</v>
      </c>
      <c r="M34" s="147">
        <v>20</v>
      </c>
      <c r="N34" s="147">
        <v>82</v>
      </c>
      <c r="O34" s="146">
        <v>92</v>
      </c>
      <c r="P34" s="147">
        <v>91</v>
      </c>
      <c r="Q34" s="147">
        <v>91</v>
      </c>
      <c r="R34" s="147">
        <v>96</v>
      </c>
      <c r="S34" s="146">
        <v>91</v>
      </c>
      <c r="T34" s="147">
        <v>91</v>
      </c>
      <c r="U34" s="147">
        <v>91</v>
      </c>
      <c r="V34" s="147">
        <v>91</v>
      </c>
      <c r="W34" s="149">
        <v>70.84</v>
      </c>
      <c r="Y34" s="151"/>
      <c r="Z34" s="151"/>
    </row>
    <row r="35" spans="1:26" x14ac:dyDescent="0.25">
      <c r="A35" s="152">
        <v>34</v>
      </c>
      <c r="C35" s="131" t="s">
        <v>121</v>
      </c>
      <c r="D35" s="146">
        <v>92.3</v>
      </c>
      <c r="E35" s="147">
        <v>99</v>
      </c>
      <c r="F35" s="147">
        <v>90</v>
      </c>
      <c r="G35" s="147">
        <v>89</v>
      </c>
      <c r="H35" s="146">
        <v>40.5</v>
      </c>
      <c r="I35" s="147">
        <v>20</v>
      </c>
      <c r="J35" s="147">
        <v>61</v>
      </c>
      <c r="K35" s="146">
        <v>46</v>
      </c>
      <c r="L35" s="147">
        <v>20</v>
      </c>
      <c r="M35" s="147">
        <v>40</v>
      </c>
      <c r="N35" s="147">
        <v>80</v>
      </c>
      <c r="O35" s="148">
        <v>91.6</v>
      </c>
      <c r="P35" s="147">
        <v>91</v>
      </c>
      <c r="Q35" s="147">
        <v>92</v>
      </c>
      <c r="R35" s="147">
        <v>92</v>
      </c>
      <c r="S35" s="146">
        <v>82.3</v>
      </c>
      <c r="T35" s="147">
        <v>78</v>
      </c>
      <c r="U35" s="147">
        <v>82</v>
      </c>
      <c r="V35" s="147">
        <v>85</v>
      </c>
      <c r="W35" s="149">
        <v>70.540000000000006</v>
      </c>
      <c r="Y35" s="151"/>
      <c r="Z35" s="151"/>
    </row>
    <row r="36" spans="1:26" x14ac:dyDescent="0.25">
      <c r="A36" s="152">
        <v>35</v>
      </c>
      <c r="C36" s="132" t="s">
        <v>133</v>
      </c>
      <c r="D36" s="146">
        <v>92.2</v>
      </c>
      <c r="E36" s="147">
        <v>96</v>
      </c>
      <c r="F36" s="147">
        <v>90</v>
      </c>
      <c r="G36" s="147">
        <v>91</v>
      </c>
      <c r="H36" s="146">
        <v>30</v>
      </c>
      <c r="I36" s="147">
        <v>20</v>
      </c>
      <c r="J36" s="147">
        <v>40</v>
      </c>
      <c r="K36" s="146">
        <v>52</v>
      </c>
      <c r="L36" s="147">
        <v>20</v>
      </c>
      <c r="M36" s="147">
        <v>40</v>
      </c>
      <c r="N36" s="147">
        <v>100</v>
      </c>
      <c r="O36" s="146">
        <v>93</v>
      </c>
      <c r="P36" s="147">
        <v>91</v>
      </c>
      <c r="Q36" s="147">
        <v>93</v>
      </c>
      <c r="R36" s="147">
        <v>97</v>
      </c>
      <c r="S36" s="146">
        <v>76.8</v>
      </c>
      <c r="T36" s="147">
        <v>75</v>
      </c>
      <c r="U36" s="147">
        <v>74</v>
      </c>
      <c r="V36" s="147">
        <v>79</v>
      </c>
      <c r="W36" s="149">
        <v>68.8</v>
      </c>
      <c r="Y36" s="151"/>
      <c r="Z36" s="151"/>
    </row>
    <row r="37" spans="1:26" x14ac:dyDescent="0.25">
      <c r="A37" s="144">
        <v>36</v>
      </c>
      <c r="C37" s="132" t="s">
        <v>131</v>
      </c>
      <c r="D37" s="146">
        <v>79.8</v>
      </c>
      <c r="E37" s="147">
        <v>86</v>
      </c>
      <c r="F37" s="147">
        <v>60</v>
      </c>
      <c r="G37" s="147">
        <v>90</v>
      </c>
      <c r="H37" s="146">
        <v>51.5</v>
      </c>
      <c r="I37" s="147">
        <v>40</v>
      </c>
      <c r="J37" s="147">
        <v>63</v>
      </c>
      <c r="K37" s="146">
        <v>42.5</v>
      </c>
      <c r="L37" s="147">
        <v>40</v>
      </c>
      <c r="M37" s="147">
        <v>20</v>
      </c>
      <c r="N37" s="147">
        <v>75</v>
      </c>
      <c r="O37" s="146">
        <v>86.4</v>
      </c>
      <c r="P37" s="147">
        <v>84</v>
      </c>
      <c r="Q37" s="147">
        <v>86</v>
      </c>
      <c r="R37" s="147">
        <v>92</v>
      </c>
      <c r="S37" s="146">
        <v>81.5</v>
      </c>
      <c r="T37" s="147">
        <v>82</v>
      </c>
      <c r="U37" s="147">
        <v>77</v>
      </c>
      <c r="V37" s="147">
        <v>83</v>
      </c>
      <c r="W37" s="149">
        <v>68.34</v>
      </c>
      <c r="Y37" s="157"/>
      <c r="Z37" s="157"/>
    </row>
    <row r="38" spans="1:26" x14ac:dyDescent="0.25">
      <c r="A38" s="152">
        <v>37</v>
      </c>
      <c r="C38" s="132" t="s">
        <v>129</v>
      </c>
      <c r="D38" s="146">
        <v>90.2</v>
      </c>
      <c r="E38" s="147">
        <v>96</v>
      </c>
      <c r="F38" s="147">
        <v>90</v>
      </c>
      <c r="G38" s="147">
        <v>86</v>
      </c>
      <c r="H38" s="146">
        <v>36</v>
      </c>
      <c r="I38" s="147">
        <v>20</v>
      </c>
      <c r="J38" s="147">
        <v>52</v>
      </c>
      <c r="K38" s="146">
        <v>43.6</v>
      </c>
      <c r="L38" s="147">
        <v>0</v>
      </c>
      <c r="M38" s="147">
        <v>40</v>
      </c>
      <c r="N38" s="147">
        <v>92</v>
      </c>
      <c r="O38" s="146">
        <v>90.4</v>
      </c>
      <c r="P38" s="147">
        <v>90</v>
      </c>
      <c r="Q38" s="147">
        <v>89</v>
      </c>
      <c r="R38" s="147">
        <v>94</v>
      </c>
      <c r="S38" s="146">
        <v>80.3</v>
      </c>
      <c r="T38" s="147">
        <v>76</v>
      </c>
      <c r="U38" s="147">
        <v>75</v>
      </c>
      <c r="V38" s="147">
        <v>85</v>
      </c>
      <c r="W38" s="149">
        <v>68.099999999999994</v>
      </c>
      <c r="Y38" s="158"/>
      <c r="Z38" s="158"/>
    </row>
    <row r="39" spans="1:26" x14ac:dyDescent="0.25">
      <c r="A39" s="152">
        <v>38</v>
      </c>
      <c r="C39" s="132" t="s">
        <v>189</v>
      </c>
      <c r="D39" s="146">
        <v>93.3</v>
      </c>
      <c r="E39" s="147">
        <v>97</v>
      </c>
      <c r="F39" s="147">
        <v>90</v>
      </c>
      <c r="G39" s="147">
        <v>93</v>
      </c>
      <c r="H39" s="146">
        <v>30.5</v>
      </c>
      <c r="I39" s="147">
        <v>0</v>
      </c>
      <c r="J39" s="147">
        <v>61</v>
      </c>
      <c r="K39" s="146">
        <v>33.799999999999997</v>
      </c>
      <c r="L39" s="147">
        <v>0</v>
      </c>
      <c r="M39" s="147">
        <v>20</v>
      </c>
      <c r="N39" s="147">
        <v>86</v>
      </c>
      <c r="O39" s="146">
        <v>93.8</v>
      </c>
      <c r="P39" s="147">
        <v>94</v>
      </c>
      <c r="Q39" s="147">
        <v>92</v>
      </c>
      <c r="R39" s="147">
        <v>97</v>
      </c>
      <c r="S39" s="146">
        <v>85.3</v>
      </c>
      <c r="T39" s="147">
        <v>85</v>
      </c>
      <c r="U39" s="147">
        <v>89</v>
      </c>
      <c r="V39" s="147">
        <v>84</v>
      </c>
      <c r="W39" s="149">
        <v>67.34</v>
      </c>
    </row>
    <row r="40" spans="1:26" x14ac:dyDescent="0.25">
      <c r="A40" s="144">
        <v>39</v>
      </c>
      <c r="C40" s="132" t="s">
        <v>130</v>
      </c>
      <c r="D40" s="146">
        <v>81.900000000000006</v>
      </c>
      <c r="E40" s="147">
        <v>97</v>
      </c>
      <c r="F40" s="147">
        <v>60</v>
      </c>
      <c r="G40" s="147">
        <v>87</v>
      </c>
      <c r="H40" s="146">
        <v>35</v>
      </c>
      <c r="I40" s="147">
        <v>20</v>
      </c>
      <c r="J40" s="147">
        <v>50</v>
      </c>
      <c r="K40" s="146">
        <v>52</v>
      </c>
      <c r="L40" s="147">
        <v>20</v>
      </c>
      <c r="M40" s="147">
        <v>40</v>
      </c>
      <c r="N40" s="147">
        <v>100</v>
      </c>
      <c r="O40" s="146">
        <v>88.2</v>
      </c>
      <c r="P40" s="147">
        <v>87</v>
      </c>
      <c r="Q40" s="147">
        <v>88</v>
      </c>
      <c r="R40" s="147">
        <v>91</v>
      </c>
      <c r="S40" s="146">
        <v>79.2</v>
      </c>
      <c r="T40" s="147">
        <v>75</v>
      </c>
      <c r="U40" s="147">
        <v>76</v>
      </c>
      <c r="V40" s="147">
        <v>83</v>
      </c>
      <c r="W40" s="149">
        <v>67.260000000000005</v>
      </c>
    </row>
    <row r="41" spans="1:26" x14ac:dyDescent="0.25">
      <c r="A41" s="152">
        <v>40</v>
      </c>
      <c r="C41" s="132" t="s">
        <v>187</v>
      </c>
      <c r="D41" s="146">
        <v>84.7</v>
      </c>
      <c r="E41" s="147">
        <v>97</v>
      </c>
      <c r="F41" s="147">
        <v>60</v>
      </c>
      <c r="G41" s="147">
        <v>94</v>
      </c>
      <c r="H41" s="146">
        <v>31</v>
      </c>
      <c r="I41" s="147">
        <v>0</v>
      </c>
      <c r="J41" s="147">
        <v>62</v>
      </c>
      <c r="K41" s="146">
        <v>34.700000000000003</v>
      </c>
      <c r="L41" s="147">
        <v>0</v>
      </c>
      <c r="M41" s="147">
        <v>20</v>
      </c>
      <c r="N41" s="147">
        <v>89</v>
      </c>
      <c r="O41" s="146">
        <v>92.4</v>
      </c>
      <c r="P41" s="147">
        <v>91</v>
      </c>
      <c r="Q41" s="147">
        <v>92</v>
      </c>
      <c r="R41" s="147">
        <v>96</v>
      </c>
      <c r="S41" s="146">
        <v>90.9</v>
      </c>
      <c r="T41" s="147">
        <v>96</v>
      </c>
      <c r="U41" s="147">
        <v>78</v>
      </c>
      <c r="V41" s="147">
        <v>93</v>
      </c>
      <c r="W41" s="149">
        <v>66.739999999999995</v>
      </c>
    </row>
    <row r="42" spans="1:26" x14ac:dyDescent="0.25">
      <c r="A42" s="152">
        <v>41</v>
      </c>
      <c r="C42" s="132" t="s">
        <v>128</v>
      </c>
      <c r="D42" s="146">
        <v>85.7</v>
      </c>
      <c r="E42" s="147">
        <v>81</v>
      </c>
      <c r="F42" s="147">
        <v>90</v>
      </c>
      <c r="G42" s="147">
        <v>86</v>
      </c>
      <c r="H42" s="146">
        <v>42.5</v>
      </c>
      <c r="I42" s="147">
        <v>20</v>
      </c>
      <c r="J42" s="147">
        <v>65</v>
      </c>
      <c r="K42" s="146">
        <v>36.799999999999997</v>
      </c>
      <c r="L42" s="147">
        <v>40</v>
      </c>
      <c r="M42" s="147">
        <v>20</v>
      </c>
      <c r="N42" s="147">
        <v>56</v>
      </c>
      <c r="O42" s="146">
        <v>86.8</v>
      </c>
      <c r="P42" s="147">
        <v>82</v>
      </c>
      <c r="Q42" s="147">
        <v>88</v>
      </c>
      <c r="R42" s="147">
        <v>94</v>
      </c>
      <c r="S42" s="146">
        <v>80</v>
      </c>
      <c r="T42" s="147">
        <v>77</v>
      </c>
      <c r="U42" s="147">
        <v>77</v>
      </c>
      <c r="V42" s="147">
        <v>83</v>
      </c>
      <c r="W42" s="149">
        <v>66.36</v>
      </c>
    </row>
    <row r="43" spans="1:26" x14ac:dyDescent="0.25">
      <c r="A43" s="144">
        <v>42</v>
      </c>
      <c r="C43" s="131" t="s">
        <v>120</v>
      </c>
      <c r="D43" s="146">
        <v>77.099999999999994</v>
      </c>
      <c r="E43" s="147">
        <v>89</v>
      </c>
      <c r="F43" s="147">
        <v>60</v>
      </c>
      <c r="G43" s="147">
        <v>81</v>
      </c>
      <c r="H43" s="146">
        <v>50</v>
      </c>
      <c r="I43" s="147">
        <v>40</v>
      </c>
      <c r="J43" s="147">
        <v>60</v>
      </c>
      <c r="K43" s="146">
        <v>36.1</v>
      </c>
      <c r="L43" s="147">
        <v>0</v>
      </c>
      <c r="M43" s="147">
        <v>40</v>
      </c>
      <c r="N43" s="147">
        <v>67</v>
      </c>
      <c r="O43" s="148">
        <v>87</v>
      </c>
      <c r="P43" s="147">
        <v>84</v>
      </c>
      <c r="Q43" s="147">
        <v>89</v>
      </c>
      <c r="R43" s="147">
        <v>89</v>
      </c>
      <c r="S43" s="146">
        <v>80.400000000000006</v>
      </c>
      <c r="T43" s="147">
        <v>77</v>
      </c>
      <c r="U43" s="147">
        <v>89</v>
      </c>
      <c r="V43" s="147">
        <v>79</v>
      </c>
      <c r="W43" s="149">
        <v>66.12</v>
      </c>
    </row>
    <row r="44" spans="1:26" x14ac:dyDescent="0.25">
      <c r="A44" s="152">
        <v>43</v>
      </c>
      <c r="C44" s="131" t="s">
        <v>180</v>
      </c>
      <c r="D44" s="146">
        <v>90.8</v>
      </c>
      <c r="E44" s="147">
        <v>94</v>
      </c>
      <c r="F44" s="147">
        <v>90</v>
      </c>
      <c r="G44" s="147">
        <v>89</v>
      </c>
      <c r="H44" s="146">
        <v>28.5</v>
      </c>
      <c r="I44" s="147">
        <v>0</v>
      </c>
      <c r="J44" s="147">
        <v>57</v>
      </c>
      <c r="K44" s="146">
        <v>24.9</v>
      </c>
      <c r="L44" s="147">
        <v>0</v>
      </c>
      <c r="M44" s="147">
        <v>0</v>
      </c>
      <c r="N44" s="147">
        <v>83</v>
      </c>
      <c r="O44" s="146">
        <v>88.6</v>
      </c>
      <c r="P44" s="147">
        <v>85</v>
      </c>
      <c r="Q44" s="147">
        <v>91</v>
      </c>
      <c r="R44" s="147">
        <v>91</v>
      </c>
      <c r="S44" s="146">
        <v>86.9</v>
      </c>
      <c r="T44" s="147">
        <v>88</v>
      </c>
      <c r="U44" s="147">
        <v>80</v>
      </c>
      <c r="V44" s="147">
        <v>89</v>
      </c>
      <c r="W44" s="149">
        <v>63.94</v>
      </c>
    </row>
    <row r="45" spans="1:26" x14ac:dyDescent="0.25">
      <c r="A45" s="152">
        <v>44</v>
      </c>
      <c r="C45" s="130" t="s">
        <v>147</v>
      </c>
      <c r="D45" s="146">
        <v>89.8</v>
      </c>
      <c r="E45" s="147">
        <v>86</v>
      </c>
      <c r="F45" s="147">
        <v>100</v>
      </c>
      <c r="G45" s="147">
        <v>85</v>
      </c>
      <c r="H45" s="146">
        <v>33.5</v>
      </c>
      <c r="I45" s="147">
        <v>0</v>
      </c>
      <c r="J45" s="147">
        <v>67</v>
      </c>
      <c r="K45" s="146">
        <v>32.6</v>
      </c>
      <c r="L45" s="147">
        <v>0</v>
      </c>
      <c r="M45" s="147">
        <v>20</v>
      </c>
      <c r="N45" s="147">
        <v>82</v>
      </c>
      <c r="O45" s="146">
        <v>81.400000000000006</v>
      </c>
      <c r="P45" s="147">
        <v>75</v>
      </c>
      <c r="Q45" s="147">
        <v>81</v>
      </c>
      <c r="R45" s="147">
        <v>95</v>
      </c>
      <c r="S45" s="146">
        <v>79.3</v>
      </c>
      <c r="T45" s="147">
        <v>81</v>
      </c>
      <c r="U45" s="147">
        <v>80</v>
      </c>
      <c r="V45" s="147">
        <v>78</v>
      </c>
      <c r="W45" s="149">
        <v>63.32</v>
      </c>
    </row>
    <row r="46" spans="1:26" x14ac:dyDescent="0.25">
      <c r="D46" s="160"/>
      <c r="E46" s="160"/>
      <c r="F46" s="160"/>
      <c r="G46" s="160"/>
      <c r="H46" s="160"/>
      <c r="I46" s="160"/>
      <c r="J46" s="160"/>
      <c r="K46" s="160"/>
      <c r="L46" s="160"/>
      <c r="M46" s="160"/>
      <c r="N46" s="160"/>
      <c r="O46" s="162"/>
      <c r="P46" s="160"/>
      <c r="Q46" s="160"/>
      <c r="R46" s="160"/>
      <c r="S46" s="160"/>
      <c r="T46" s="160"/>
      <c r="U46" s="160"/>
      <c r="V46" s="160"/>
      <c r="W46" s="160"/>
    </row>
    <row r="47" spans="1:26" x14ac:dyDescent="0.25">
      <c r="F47" s="151"/>
      <c r="G47" s="151"/>
    </row>
    <row r="48" spans="1:26" x14ac:dyDescent="0.25">
      <c r="F48" s="151"/>
      <c r="G48" s="151"/>
    </row>
    <row r="49" spans="6:7" x14ac:dyDescent="0.25">
      <c r="F49" s="157"/>
      <c r="G49" s="157"/>
    </row>
    <row r="50" spans="6:7" x14ac:dyDescent="0.25">
      <c r="F50" s="158"/>
      <c r="G50" s="15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F106"/>
  <sheetViews>
    <sheetView zoomScale="65" zoomScaleNormal="65" workbookViewId="0">
      <pane xSplit="3" ySplit="2" topLeftCell="AH3" activePane="bottomRight" state="frozen"/>
      <selection pane="topRight" activeCell="D1" sqref="D1"/>
      <selection pane="bottomLeft" activeCell="A4" sqref="A4"/>
      <selection pane="bottomRight" activeCell="AL83" sqref="AL83"/>
    </sheetView>
  </sheetViews>
  <sheetFormatPr defaultRowHeight="15" x14ac:dyDescent="0.25"/>
  <cols>
    <col min="1" max="1" width="7.7109375" style="19" customWidth="1"/>
    <col min="2" max="2" width="80.7109375" style="18" customWidth="1"/>
    <col min="3" max="3" width="9.140625" style="18"/>
    <col min="4" max="10" width="18.7109375" style="18" customWidth="1"/>
    <col min="11" max="47" width="18.7109375" style="19" customWidth="1"/>
    <col min="48" max="16384" width="9.140625" style="19"/>
  </cols>
  <sheetData>
    <row r="1" spans="1:47" s="1" customFormat="1" ht="14.25" customHeight="1" x14ac:dyDescent="0.2">
      <c r="A1" s="166" t="s">
        <v>0</v>
      </c>
      <c r="B1" s="167" t="s">
        <v>1</v>
      </c>
      <c r="C1" s="168" t="s">
        <v>2</v>
      </c>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row>
    <row r="2" spans="1:47" s="2" customFormat="1" ht="111" customHeight="1" x14ac:dyDescent="0.25">
      <c r="A2" s="166"/>
      <c r="B2" s="167"/>
      <c r="C2" s="169"/>
      <c r="D2" s="37" t="s">
        <v>119</v>
      </c>
      <c r="E2" s="37" t="s">
        <v>120</v>
      </c>
      <c r="F2" s="37" t="s">
        <v>121</v>
      </c>
      <c r="G2" s="38" t="s">
        <v>122</v>
      </c>
      <c r="H2" s="38" t="s">
        <v>123</v>
      </c>
      <c r="I2" s="38" t="s">
        <v>124</v>
      </c>
      <c r="J2" s="38" t="s">
        <v>125</v>
      </c>
      <c r="K2" s="38" t="s">
        <v>126</v>
      </c>
      <c r="L2" s="38" t="s">
        <v>127</v>
      </c>
      <c r="M2" s="39" t="s">
        <v>128</v>
      </c>
      <c r="N2" s="39" t="s">
        <v>129</v>
      </c>
      <c r="O2" s="39" t="s">
        <v>130</v>
      </c>
      <c r="P2" s="39" t="s">
        <v>131</v>
      </c>
      <c r="Q2" s="39" t="s">
        <v>132</v>
      </c>
      <c r="R2" s="39" t="s">
        <v>133</v>
      </c>
      <c r="S2" s="39" t="s">
        <v>134</v>
      </c>
      <c r="T2" s="39" t="s">
        <v>135</v>
      </c>
      <c r="U2" s="39" t="s">
        <v>136</v>
      </c>
      <c r="V2" s="39" t="s">
        <v>137</v>
      </c>
      <c r="W2" s="39" t="s">
        <v>138</v>
      </c>
      <c r="X2" s="39" t="s">
        <v>139</v>
      </c>
      <c r="Y2" s="39" t="s">
        <v>140</v>
      </c>
      <c r="Z2" s="40" t="s">
        <v>176</v>
      </c>
      <c r="AA2" s="40" t="s">
        <v>177</v>
      </c>
      <c r="AB2" s="40" t="s">
        <v>400</v>
      </c>
      <c r="AC2" s="40" t="s">
        <v>399</v>
      </c>
      <c r="AD2" s="40" t="s">
        <v>180</v>
      </c>
      <c r="AE2" s="40" t="s">
        <v>398</v>
      </c>
      <c r="AF2" s="40" t="s">
        <v>182</v>
      </c>
      <c r="AG2" s="40" t="s">
        <v>397</v>
      </c>
      <c r="AH2" s="41" t="s">
        <v>141</v>
      </c>
      <c r="AI2" s="41" t="s">
        <v>142</v>
      </c>
      <c r="AJ2" s="41" t="s">
        <v>143</v>
      </c>
      <c r="AK2" s="41" t="s">
        <v>144</v>
      </c>
      <c r="AL2" s="41" t="s">
        <v>396</v>
      </c>
      <c r="AM2" s="41" t="s">
        <v>395</v>
      </c>
      <c r="AN2" s="41" t="s">
        <v>186</v>
      </c>
      <c r="AO2" s="41" t="s">
        <v>187</v>
      </c>
      <c r="AP2" s="41" t="s">
        <v>394</v>
      </c>
      <c r="AQ2" s="41" t="s">
        <v>189</v>
      </c>
      <c r="AR2" s="41" t="s">
        <v>393</v>
      </c>
      <c r="AS2" s="41" t="s">
        <v>145</v>
      </c>
      <c r="AT2" s="41" t="s">
        <v>146</v>
      </c>
      <c r="AU2" s="41" t="s">
        <v>147</v>
      </c>
    </row>
    <row r="3" spans="1:47" s="5" customFormat="1" ht="31.5" customHeight="1" x14ac:dyDescent="0.25">
      <c r="A3" s="3" t="s">
        <v>3</v>
      </c>
      <c r="B3" s="170" t="s">
        <v>4</v>
      </c>
      <c r="C3" s="171"/>
      <c r="D3" s="4" t="s">
        <v>5</v>
      </c>
      <c r="E3" s="4" t="s">
        <v>5</v>
      </c>
      <c r="F3" s="4" t="s">
        <v>5</v>
      </c>
      <c r="G3" s="4" t="s">
        <v>5</v>
      </c>
      <c r="H3" s="4" t="s">
        <v>5</v>
      </c>
      <c r="I3" s="4" t="s">
        <v>5</v>
      </c>
      <c r="J3" s="4" t="s">
        <v>5</v>
      </c>
      <c r="K3" s="4" t="s">
        <v>5</v>
      </c>
      <c r="L3" s="4" t="s">
        <v>5</v>
      </c>
      <c r="M3" s="4" t="s">
        <v>5</v>
      </c>
      <c r="N3" s="4" t="s">
        <v>5</v>
      </c>
      <c r="O3" s="4" t="s">
        <v>5</v>
      </c>
      <c r="P3" s="4" t="s">
        <v>5</v>
      </c>
      <c r="Q3" s="4" t="s">
        <v>5</v>
      </c>
      <c r="R3" s="4" t="s">
        <v>5</v>
      </c>
      <c r="S3" s="4" t="s">
        <v>5</v>
      </c>
      <c r="T3" s="4" t="s">
        <v>5</v>
      </c>
      <c r="U3" s="4" t="s">
        <v>5</v>
      </c>
      <c r="V3" s="4" t="s">
        <v>5</v>
      </c>
      <c r="W3" s="4" t="s">
        <v>5</v>
      </c>
      <c r="X3" s="4" t="s">
        <v>5</v>
      </c>
      <c r="Y3" s="4" t="s">
        <v>5</v>
      </c>
      <c r="Z3" s="4" t="s">
        <v>5</v>
      </c>
      <c r="AA3" s="4" t="s">
        <v>5</v>
      </c>
      <c r="AB3" s="4" t="s">
        <v>5</v>
      </c>
      <c r="AC3" s="4" t="s">
        <v>5</v>
      </c>
      <c r="AD3" s="4" t="s">
        <v>5</v>
      </c>
      <c r="AE3" s="4" t="s">
        <v>5</v>
      </c>
      <c r="AF3" s="4" t="s">
        <v>5</v>
      </c>
      <c r="AG3" s="4" t="s">
        <v>5</v>
      </c>
      <c r="AH3" s="4" t="s">
        <v>5</v>
      </c>
      <c r="AI3" s="4" t="s">
        <v>5</v>
      </c>
      <c r="AJ3" s="4" t="s">
        <v>5</v>
      </c>
      <c r="AK3" s="4" t="s">
        <v>5</v>
      </c>
      <c r="AL3" s="4" t="s">
        <v>5</v>
      </c>
      <c r="AM3" s="4" t="s">
        <v>5</v>
      </c>
      <c r="AN3" s="4" t="s">
        <v>5</v>
      </c>
      <c r="AO3" s="4" t="s">
        <v>5</v>
      </c>
      <c r="AP3" s="4" t="s">
        <v>5</v>
      </c>
      <c r="AQ3" s="4" t="s">
        <v>5</v>
      </c>
      <c r="AR3" s="4" t="s">
        <v>5</v>
      </c>
      <c r="AS3" s="4" t="s">
        <v>5</v>
      </c>
      <c r="AT3" s="4" t="s">
        <v>5</v>
      </c>
      <c r="AU3" s="4" t="s">
        <v>5</v>
      </c>
    </row>
    <row r="4" spans="1:47" s="10" customFormat="1" ht="47.25" customHeight="1" x14ac:dyDescent="0.25">
      <c r="A4" s="6" t="s">
        <v>6</v>
      </c>
      <c r="B4" s="7" t="s">
        <v>7</v>
      </c>
      <c r="C4" s="8"/>
      <c r="D4" s="9" t="s">
        <v>5</v>
      </c>
      <c r="E4" s="9" t="s">
        <v>5</v>
      </c>
      <c r="F4" s="9" t="s">
        <v>5</v>
      </c>
      <c r="G4" s="9" t="s">
        <v>5</v>
      </c>
      <c r="H4" s="9" t="s">
        <v>5</v>
      </c>
      <c r="I4" s="9" t="s">
        <v>5</v>
      </c>
      <c r="J4" s="9" t="s">
        <v>5</v>
      </c>
      <c r="K4" s="9" t="s">
        <v>5</v>
      </c>
      <c r="L4" s="9" t="s">
        <v>5</v>
      </c>
      <c r="M4" s="9" t="s">
        <v>5</v>
      </c>
      <c r="N4" s="9" t="s">
        <v>5</v>
      </c>
      <c r="O4" s="9" t="s">
        <v>5</v>
      </c>
      <c r="P4" s="9" t="s">
        <v>5</v>
      </c>
      <c r="Q4" s="9" t="s">
        <v>5</v>
      </c>
      <c r="R4" s="9" t="s">
        <v>5</v>
      </c>
      <c r="S4" s="9" t="s">
        <v>5</v>
      </c>
      <c r="T4" s="9" t="s">
        <v>5</v>
      </c>
      <c r="U4" s="9" t="s">
        <v>5</v>
      </c>
      <c r="V4" s="9" t="s">
        <v>5</v>
      </c>
      <c r="W4" s="9" t="s">
        <v>5</v>
      </c>
      <c r="X4" s="9" t="s">
        <v>5</v>
      </c>
      <c r="Y4" s="9" t="s">
        <v>5</v>
      </c>
      <c r="Z4" s="9" t="s">
        <v>5</v>
      </c>
      <c r="AA4" s="9" t="s">
        <v>5</v>
      </c>
      <c r="AB4" s="9" t="s">
        <v>5</v>
      </c>
      <c r="AC4" s="9" t="s">
        <v>5</v>
      </c>
      <c r="AD4" s="9" t="s">
        <v>5</v>
      </c>
      <c r="AE4" s="9" t="s">
        <v>5</v>
      </c>
      <c r="AF4" s="9" t="s">
        <v>5</v>
      </c>
      <c r="AG4" s="9" t="s">
        <v>5</v>
      </c>
      <c r="AH4" s="9" t="s">
        <v>5</v>
      </c>
      <c r="AI4" s="9" t="s">
        <v>5</v>
      </c>
      <c r="AJ4" s="9" t="s">
        <v>5</v>
      </c>
      <c r="AK4" s="9" t="s">
        <v>5</v>
      </c>
      <c r="AL4" s="9" t="s">
        <v>5</v>
      </c>
      <c r="AM4" s="9" t="s">
        <v>5</v>
      </c>
      <c r="AN4" s="9" t="s">
        <v>5</v>
      </c>
      <c r="AO4" s="9" t="s">
        <v>5</v>
      </c>
      <c r="AP4" s="9" t="s">
        <v>5</v>
      </c>
      <c r="AQ4" s="9" t="s">
        <v>5</v>
      </c>
      <c r="AR4" s="9" t="s">
        <v>5</v>
      </c>
      <c r="AS4" s="9" t="s">
        <v>5</v>
      </c>
      <c r="AT4" s="9" t="s">
        <v>5</v>
      </c>
      <c r="AU4" s="9" t="s">
        <v>5</v>
      </c>
    </row>
    <row r="5" spans="1:47" s="14" customFormat="1" ht="31.5" customHeight="1" x14ac:dyDescent="0.25">
      <c r="A5" s="172" t="s">
        <v>8</v>
      </c>
      <c r="B5" s="11" t="s">
        <v>9</v>
      </c>
      <c r="C5" s="12"/>
      <c r="D5" s="13" t="s">
        <v>5</v>
      </c>
      <c r="E5" s="13" t="s">
        <v>5</v>
      </c>
      <c r="F5" s="13" t="s">
        <v>5</v>
      </c>
      <c r="G5" s="13" t="s">
        <v>5</v>
      </c>
      <c r="H5" s="13" t="s">
        <v>5</v>
      </c>
      <c r="I5" s="13" t="s">
        <v>5</v>
      </c>
      <c r="J5" s="13" t="s">
        <v>5</v>
      </c>
      <c r="K5" s="13" t="s">
        <v>5</v>
      </c>
      <c r="L5" s="13" t="s">
        <v>5</v>
      </c>
      <c r="M5" s="13" t="s">
        <v>5</v>
      </c>
      <c r="N5" s="13" t="s">
        <v>5</v>
      </c>
      <c r="O5" s="13" t="s">
        <v>5</v>
      </c>
      <c r="P5" s="13" t="s">
        <v>5</v>
      </c>
      <c r="Q5" s="13" t="s">
        <v>5</v>
      </c>
      <c r="R5" s="13" t="s">
        <v>5</v>
      </c>
      <c r="S5" s="13" t="s">
        <v>5</v>
      </c>
      <c r="T5" s="13" t="s">
        <v>5</v>
      </c>
      <c r="U5" s="13" t="s">
        <v>5</v>
      </c>
      <c r="V5" s="13" t="s">
        <v>5</v>
      </c>
      <c r="W5" s="13" t="s">
        <v>5</v>
      </c>
      <c r="X5" s="13" t="s">
        <v>5</v>
      </c>
      <c r="Y5" s="13" t="s">
        <v>5</v>
      </c>
      <c r="Z5" s="13" t="s">
        <v>5</v>
      </c>
      <c r="AA5" s="13" t="s">
        <v>5</v>
      </c>
      <c r="AB5" s="13" t="s">
        <v>5</v>
      </c>
      <c r="AC5" s="13" t="s">
        <v>5</v>
      </c>
      <c r="AD5" s="13" t="s">
        <v>5</v>
      </c>
      <c r="AE5" s="13" t="s">
        <v>5</v>
      </c>
      <c r="AF5" s="13" t="s">
        <v>5</v>
      </c>
      <c r="AG5" s="13" t="s">
        <v>5</v>
      </c>
      <c r="AH5" s="13" t="s">
        <v>5</v>
      </c>
      <c r="AI5" s="13" t="s">
        <v>5</v>
      </c>
      <c r="AJ5" s="13" t="s">
        <v>5</v>
      </c>
      <c r="AK5" s="13" t="s">
        <v>5</v>
      </c>
      <c r="AL5" s="13" t="s">
        <v>5</v>
      </c>
      <c r="AM5" s="13" t="s">
        <v>5</v>
      </c>
      <c r="AN5" s="13" t="s">
        <v>5</v>
      </c>
      <c r="AO5" s="13" t="s">
        <v>5</v>
      </c>
      <c r="AP5" s="13" t="s">
        <v>5</v>
      </c>
      <c r="AQ5" s="13" t="s">
        <v>5</v>
      </c>
      <c r="AR5" s="13" t="s">
        <v>5</v>
      </c>
      <c r="AS5" s="13" t="s">
        <v>5</v>
      </c>
      <c r="AT5" s="13" t="s">
        <v>5</v>
      </c>
      <c r="AU5" s="13" t="s">
        <v>5</v>
      </c>
    </row>
    <row r="6" spans="1:47" s="14" customFormat="1" ht="15.75" x14ac:dyDescent="0.25">
      <c r="A6" s="173"/>
      <c r="B6" s="15" t="s">
        <v>118</v>
      </c>
      <c r="C6" s="16"/>
      <c r="D6" s="13" t="s">
        <v>5</v>
      </c>
      <c r="E6" s="13" t="s">
        <v>5</v>
      </c>
      <c r="F6" s="13" t="s">
        <v>5</v>
      </c>
      <c r="G6" s="13" t="s">
        <v>5</v>
      </c>
      <c r="H6" s="13" t="s">
        <v>5</v>
      </c>
      <c r="I6" s="13" t="s">
        <v>5</v>
      </c>
      <c r="J6" s="13" t="s">
        <v>5</v>
      </c>
      <c r="K6" s="13" t="s">
        <v>5</v>
      </c>
      <c r="L6" s="13" t="s">
        <v>5</v>
      </c>
      <c r="M6" s="13" t="s">
        <v>5</v>
      </c>
      <c r="N6" s="13" t="s">
        <v>5</v>
      </c>
      <c r="O6" s="13" t="s">
        <v>5</v>
      </c>
      <c r="P6" s="13" t="s">
        <v>5</v>
      </c>
      <c r="Q6" s="13" t="s">
        <v>5</v>
      </c>
      <c r="R6" s="13" t="s">
        <v>5</v>
      </c>
      <c r="S6" s="13" t="s">
        <v>5</v>
      </c>
      <c r="T6" s="13" t="s">
        <v>5</v>
      </c>
      <c r="U6" s="13" t="s">
        <v>5</v>
      </c>
      <c r="V6" s="13" t="s">
        <v>5</v>
      </c>
      <c r="W6" s="13" t="s">
        <v>5</v>
      </c>
      <c r="X6" s="13" t="s">
        <v>5</v>
      </c>
      <c r="Y6" s="13" t="s">
        <v>5</v>
      </c>
      <c r="Z6" s="13" t="s">
        <v>5</v>
      </c>
      <c r="AA6" s="13" t="s">
        <v>5</v>
      </c>
      <c r="AB6" s="13" t="s">
        <v>5</v>
      </c>
      <c r="AC6" s="13" t="s">
        <v>5</v>
      </c>
      <c r="AD6" s="13" t="s">
        <v>5</v>
      </c>
      <c r="AE6" s="13" t="s">
        <v>5</v>
      </c>
      <c r="AF6" s="13" t="s">
        <v>5</v>
      </c>
      <c r="AG6" s="13" t="s">
        <v>5</v>
      </c>
      <c r="AH6" s="13" t="s">
        <v>5</v>
      </c>
      <c r="AI6" s="13" t="s">
        <v>5</v>
      </c>
      <c r="AJ6" s="13" t="s">
        <v>5</v>
      </c>
      <c r="AK6" s="13" t="s">
        <v>5</v>
      </c>
      <c r="AL6" s="13" t="s">
        <v>5</v>
      </c>
      <c r="AM6" s="13" t="s">
        <v>5</v>
      </c>
      <c r="AN6" s="13" t="s">
        <v>5</v>
      </c>
      <c r="AO6" s="13" t="s">
        <v>5</v>
      </c>
      <c r="AP6" s="13" t="s">
        <v>5</v>
      </c>
      <c r="AQ6" s="13" t="s">
        <v>5</v>
      </c>
      <c r="AR6" s="13" t="s">
        <v>5</v>
      </c>
      <c r="AS6" s="13" t="s">
        <v>5</v>
      </c>
      <c r="AT6" s="13" t="s">
        <v>5</v>
      </c>
      <c r="AU6" s="13" t="s">
        <v>5</v>
      </c>
    </row>
    <row r="7" spans="1:47" ht="20.100000000000001" customHeight="1" x14ac:dyDescent="0.25">
      <c r="A7" s="174"/>
      <c r="B7" s="175" t="s">
        <v>97</v>
      </c>
      <c r="C7" s="176"/>
      <c r="D7" s="17">
        <v>1</v>
      </c>
      <c r="E7" s="17">
        <v>1</v>
      </c>
      <c r="F7" s="17">
        <v>1</v>
      </c>
      <c r="G7" s="17">
        <v>1</v>
      </c>
      <c r="H7" s="44">
        <v>1</v>
      </c>
      <c r="I7" s="44">
        <v>1</v>
      </c>
      <c r="J7" s="44">
        <v>1</v>
      </c>
      <c r="K7" s="17">
        <v>1</v>
      </c>
      <c r="L7" s="17">
        <v>1</v>
      </c>
      <c r="M7" s="17">
        <v>1</v>
      </c>
      <c r="N7" s="17">
        <v>1</v>
      </c>
      <c r="O7" s="17">
        <v>1</v>
      </c>
      <c r="P7" s="17">
        <v>1</v>
      </c>
      <c r="Q7" s="17">
        <v>1</v>
      </c>
      <c r="R7" s="17">
        <v>1</v>
      </c>
      <c r="S7" s="17">
        <v>1</v>
      </c>
      <c r="T7" s="36">
        <v>1</v>
      </c>
      <c r="U7" s="17">
        <v>1</v>
      </c>
      <c r="V7" s="17">
        <v>1</v>
      </c>
      <c r="W7" s="17">
        <v>1</v>
      </c>
      <c r="X7" s="17">
        <v>1</v>
      </c>
      <c r="Y7" s="17">
        <v>1</v>
      </c>
      <c r="Z7" s="17">
        <v>1</v>
      </c>
      <c r="AA7" s="17">
        <v>1</v>
      </c>
      <c r="AB7" s="17">
        <v>1</v>
      </c>
      <c r="AC7" s="17">
        <v>1</v>
      </c>
      <c r="AD7" s="17">
        <v>1</v>
      </c>
      <c r="AE7" s="17">
        <v>1</v>
      </c>
      <c r="AF7" s="17">
        <v>1</v>
      </c>
      <c r="AG7" s="17">
        <v>1</v>
      </c>
      <c r="AH7" s="17">
        <v>1</v>
      </c>
      <c r="AI7" s="17">
        <v>1</v>
      </c>
      <c r="AJ7" s="17">
        <v>1</v>
      </c>
      <c r="AK7" s="17">
        <v>1</v>
      </c>
      <c r="AL7" s="17">
        <v>1</v>
      </c>
      <c r="AM7" s="17">
        <v>1</v>
      </c>
      <c r="AN7" s="17">
        <v>1</v>
      </c>
      <c r="AO7" s="17">
        <v>1</v>
      </c>
      <c r="AP7" s="17">
        <v>1</v>
      </c>
      <c r="AQ7" s="36">
        <v>1</v>
      </c>
      <c r="AR7" s="17">
        <v>1</v>
      </c>
      <c r="AS7" s="17">
        <v>1</v>
      </c>
      <c r="AT7" s="17">
        <v>1</v>
      </c>
      <c r="AU7" s="17">
        <v>1</v>
      </c>
    </row>
    <row r="8" spans="1:47" ht="20.100000000000001" customHeight="1" x14ac:dyDescent="0.25">
      <c r="A8" s="174"/>
      <c r="B8" s="175" t="s">
        <v>98</v>
      </c>
      <c r="C8" s="176"/>
      <c r="D8" s="17">
        <v>1</v>
      </c>
      <c r="E8" s="17">
        <v>1</v>
      </c>
      <c r="F8" s="17">
        <v>1</v>
      </c>
      <c r="G8" s="17">
        <v>1</v>
      </c>
      <c r="H8" s="44">
        <v>1</v>
      </c>
      <c r="I8" s="44">
        <v>1</v>
      </c>
      <c r="J8" s="44">
        <v>1</v>
      </c>
      <c r="K8" s="17">
        <v>1</v>
      </c>
      <c r="L8" s="17">
        <v>1</v>
      </c>
      <c r="M8" s="17">
        <v>1</v>
      </c>
      <c r="N8" s="17">
        <v>1</v>
      </c>
      <c r="O8" s="17">
        <v>1</v>
      </c>
      <c r="P8" s="17">
        <v>1</v>
      </c>
      <c r="Q8" s="17">
        <v>1</v>
      </c>
      <c r="R8" s="17">
        <v>1</v>
      </c>
      <c r="S8" s="17">
        <v>1</v>
      </c>
      <c r="T8" s="36">
        <v>1</v>
      </c>
      <c r="U8" s="17">
        <v>1</v>
      </c>
      <c r="V8" s="17">
        <v>1</v>
      </c>
      <c r="W8" s="17">
        <v>1</v>
      </c>
      <c r="X8" s="17">
        <v>1</v>
      </c>
      <c r="Y8" s="17">
        <v>1</v>
      </c>
      <c r="Z8" s="17">
        <v>1</v>
      </c>
      <c r="AA8" s="17">
        <v>1</v>
      </c>
      <c r="AB8" s="17">
        <v>1</v>
      </c>
      <c r="AC8" s="17">
        <v>1</v>
      </c>
      <c r="AD8" s="17">
        <v>1</v>
      </c>
      <c r="AE8" s="17">
        <v>1</v>
      </c>
      <c r="AF8" s="17">
        <v>1</v>
      </c>
      <c r="AG8" s="17">
        <v>1</v>
      </c>
      <c r="AH8" s="17">
        <v>1</v>
      </c>
      <c r="AI8" s="17">
        <v>1</v>
      </c>
      <c r="AJ8" s="17">
        <v>1</v>
      </c>
      <c r="AK8" s="17">
        <v>1</v>
      </c>
      <c r="AL8" s="17">
        <v>1</v>
      </c>
      <c r="AM8" s="17">
        <v>1</v>
      </c>
      <c r="AN8" s="17">
        <v>1</v>
      </c>
      <c r="AO8" s="17">
        <v>1</v>
      </c>
      <c r="AP8" s="17">
        <v>1</v>
      </c>
      <c r="AQ8" s="36">
        <v>1</v>
      </c>
      <c r="AR8" s="17">
        <v>1</v>
      </c>
      <c r="AS8" s="17">
        <v>1</v>
      </c>
      <c r="AT8" s="17">
        <v>1</v>
      </c>
      <c r="AU8" s="17">
        <v>1</v>
      </c>
    </row>
    <row r="9" spans="1:47" ht="20.100000000000001" customHeight="1" x14ac:dyDescent="0.25">
      <c r="A9" s="174"/>
      <c r="B9" s="175" t="s">
        <v>99</v>
      </c>
      <c r="C9" s="176"/>
      <c r="D9" s="17">
        <v>1</v>
      </c>
      <c r="E9" s="17">
        <v>1</v>
      </c>
      <c r="F9" s="17">
        <v>1</v>
      </c>
      <c r="G9" s="17">
        <v>1</v>
      </c>
      <c r="H9" s="44">
        <v>1</v>
      </c>
      <c r="I9" s="44">
        <v>1</v>
      </c>
      <c r="J9" s="44">
        <v>1</v>
      </c>
      <c r="K9" s="17">
        <v>1</v>
      </c>
      <c r="L9" s="17">
        <v>1</v>
      </c>
      <c r="M9" s="17">
        <v>1</v>
      </c>
      <c r="N9" s="17">
        <v>1</v>
      </c>
      <c r="O9" s="17">
        <v>1</v>
      </c>
      <c r="P9" s="17">
        <v>1</v>
      </c>
      <c r="Q9" s="17">
        <v>1</v>
      </c>
      <c r="R9" s="17">
        <v>1</v>
      </c>
      <c r="S9" s="17">
        <v>1</v>
      </c>
      <c r="T9" s="36">
        <v>1</v>
      </c>
      <c r="U9" s="17">
        <v>1</v>
      </c>
      <c r="V9" s="17">
        <v>1</v>
      </c>
      <c r="W9" s="17">
        <v>1</v>
      </c>
      <c r="X9" s="17">
        <v>1</v>
      </c>
      <c r="Y9" s="17">
        <v>1</v>
      </c>
      <c r="Z9" s="17">
        <v>1</v>
      </c>
      <c r="AA9" s="17">
        <v>1</v>
      </c>
      <c r="AB9" s="17">
        <v>1</v>
      </c>
      <c r="AC9" s="17">
        <v>1</v>
      </c>
      <c r="AD9" s="17">
        <v>1</v>
      </c>
      <c r="AE9" s="17">
        <v>1</v>
      </c>
      <c r="AF9" s="17">
        <v>1</v>
      </c>
      <c r="AG9" s="17">
        <v>1</v>
      </c>
      <c r="AH9" s="17">
        <v>1</v>
      </c>
      <c r="AI9" s="17">
        <v>1</v>
      </c>
      <c r="AJ9" s="17">
        <v>1</v>
      </c>
      <c r="AK9" s="17">
        <v>1</v>
      </c>
      <c r="AL9" s="17">
        <v>1</v>
      </c>
      <c r="AM9" s="17">
        <v>1</v>
      </c>
      <c r="AN9" s="17">
        <v>1</v>
      </c>
      <c r="AO9" s="17">
        <v>1</v>
      </c>
      <c r="AP9" s="17">
        <v>1</v>
      </c>
      <c r="AQ9" s="36">
        <v>1</v>
      </c>
      <c r="AR9" s="17">
        <v>1</v>
      </c>
      <c r="AS9" s="17">
        <v>1</v>
      </c>
      <c r="AT9" s="17">
        <v>1</v>
      </c>
      <c r="AU9" s="17">
        <v>1</v>
      </c>
    </row>
    <row r="10" spans="1:47" s="14" customFormat="1" ht="20.100000000000001" customHeight="1" x14ac:dyDescent="0.25">
      <c r="A10" s="174"/>
      <c r="B10" s="177" t="s">
        <v>100</v>
      </c>
      <c r="C10" s="178"/>
      <c r="D10" s="20" t="s">
        <v>5</v>
      </c>
      <c r="E10" s="20" t="s">
        <v>5</v>
      </c>
      <c r="F10" s="20" t="s">
        <v>5</v>
      </c>
      <c r="G10" s="20" t="s">
        <v>5</v>
      </c>
      <c r="H10" s="43" t="s">
        <v>5</v>
      </c>
      <c r="I10" s="43" t="s">
        <v>5</v>
      </c>
      <c r="J10" s="43" t="s">
        <v>5</v>
      </c>
      <c r="K10" s="43" t="s">
        <v>5</v>
      </c>
      <c r="L10" s="20" t="s">
        <v>5</v>
      </c>
      <c r="M10" s="20" t="s">
        <v>5</v>
      </c>
      <c r="N10" s="20" t="s">
        <v>5</v>
      </c>
      <c r="O10" s="20" t="s">
        <v>5</v>
      </c>
      <c r="P10" s="20" t="s">
        <v>5</v>
      </c>
      <c r="Q10" s="20" t="s">
        <v>5</v>
      </c>
      <c r="R10" s="20" t="s">
        <v>5</v>
      </c>
      <c r="S10" s="20" t="s">
        <v>5</v>
      </c>
      <c r="T10" s="20" t="s">
        <v>5</v>
      </c>
      <c r="U10" s="20" t="s">
        <v>5</v>
      </c>
      <c r="V10" s="20" t="s">
        <v>5</v>
      </c>
      <c r="W10" s="20" t="s">
        <v>5</v>
      </c>
      <c r="X10" s="20" t="s">
        <v>5</v>
      </c>
      <c r="Y10" s="20" t="s">
        <v>5</v>
      </c>
      <c r="Z10" s="20" t="s">
        <v>5</v>
      </c>
      <c r="AA10" s="20" t="s">
        <v>5</v>
      </c>
      <c r="AB10" s="20" t="s">
        <v>5</v>
      </c>
      <c r="AC10" s="20" t="s">
        <v>5</v>
      </c>
      <c r="AD10" s="20" t="s">
        <v>5</v>
      </c>
      <c r="AE10" s="20" t="s">
        <v>5</v>
      </c>
      <c r="AF10" s="20" t="s">
        <v>5</v>
      </c>
      <c r="AG10" s="20" t="s">
        <v>5</v>
      </c>
      <c r="AH10" s="20" t="s">
        <v>5</v>
      </c>
      <c r="AI10" s="20" t="s">
        <v>5</v>
      </c>
      <c r="AJ10" s="20" t="s">
        <v>5</v>
      </c>
      <c r="AK10" s="20" t="s">
        <v>5</v>
      </c>
      <c r="AL10" s="20" t="s">
        <v>5</v>
      </c>
      <c r="AM10" s="20" t="s">
        <v>5</v>
      </c>
      <c r="AN10" s="20" t="s">
        <v>5</v>
      </c>
      <c r="AO10" s="20" t="s">
        <v>5</v>
      </c>
      <c r="AP10" s="20" t="s">
        <v>5</v>
      </c>
      <c r="AQ10" s="20" t="s">
        <v>5</v>
      </c>
      <c r="AR10" s="20" t="s">
        <v>5</v>
      </c>
      <c r="AS10" s="20" t="s">
        <v>5</v>
      </c>
      <c r="AT10" s="20" t="s">
        <v>5</v>
      </c>
      <c r="AU10" s="20" t="s">
        <v>5</v>
      </c>
    </row>
    <row r="11" spans="1:47" ht="93.75" customHeight="1" x14ac:dyDescent="0.25">
      <c r="A11" s="174"/>
      <c r="B11" s="175" t="s">
        <v>101</v>
      </c>
      <c r="C11" s="176"/>
      <c r="D11" s="17">
        <v>1</v>
      </c>
      <c r="E11" s="17">
        <v>1</v>
      </c>
      <c r="F11" s="17">
        <v>1</v>
      </c>
      <c r="G11" s="17">
        <v>1</v>
      </c>
      <c r="H11" s="44">
        <v>1</v>
      </c>
      <c r="I11" s="44">
        <v>1</v>
      </c>
      <c r="J11" s="44">
        <v>1</v>
      </c>
      <c r="K11" s="17">
        <v>1</v>
      </c>
      <c r="L11" s="17">
        <v>1</v>
      </c>
      <c r="M11" s="17">
        <v>0</v>
      </c>
      <c r="N11" s="17">
        <v>1</v>
      </c>
      <c r="O11" s="17">
        <v>1</v>
      </c>
      <c r="P11" s="17">
        <v>1</v>
      </c>
      <c r="Q11" s="17">
        <v>1</v>
      </c>
      <c r="R11" s="17">
        <v>1</v>
      </c>
      <c r="S11" s="17">
        <v>1</v>
      </c>
      <c r="T11" s="17">
        <v>1</v>
      </c>
      <c r="U11" s="17">
        <v>1</v>
      </c>
      <c r="V11" s="17">
        <v>1</v>
      </c>
      <c r="W11" s="17">
        <v>1</v>
      </c>
      <c r="X11" s="17">
        <v>1</v>
      </c>
      <c r="Y11" s="17">
        <v>1</v>
      </c>
      <c r="Z11" s="17">
        <v>0</v>
      </c>
      <c r="AA11" s="17">
        <v>0</v>
      </c>
      <c r="AB11" s="17">
        <v>0</v>
      </c>
      <c r="AC11" s="17">
        <v>1</v>
      </c>
      <c r="AD11" s="17">
        <v>1</v>
      </c>
      <c r="AE11" s="17">
        <v>1</v>
      </c>
      <c r="AF11" s="17">
        <v>1</v>
      </c>
      <c r="AG11" s="17">
        <v>1</v>
      </c>
      <c r="AH11" s="17">
        <v>1</v>
      </c>
      <c r="AI11" s="17">
        <v>1</v>
      </c>
      <c r="AJ11" s="17">
        <v>1</v>
      </c>
      <c r="AK11" s="17">
        <v>1</v>
      </c>
      <c r="AL11" s="17">
        <v>1</v>
      </c>
      <c r="AM11" s="17">
        <v>1</v>
      </c>
      <c r="AN11" s="17">
        <v>1</v>
      </c>
      <c r="AO11" s="17">
        <v>1</v>
      </c>
      <c r="AP11" s="17">
        <v>1</v>
      </c>
      <c r="AQ11" s="17">
        <v>1</v>
      </c>
      <c r="AR11" s="17">
        <v>1</v>
      </c>
      <c r="AS11" s="17">
        <v>1</v>
      </c>
      <c r="AT11" s="17">
        <v>1</v>
      </c>
      <c r="AU11" s="17">
        <v>1</v>
      </c>
    </row>
    <row r="12" spans="1:47" s="14" customFormat="1" ht="20.100000000000001" customHeight="1" x14ac:dyDescent="0.25">
      <c r="A12" s="174"/>
      <c r="B12" s="177" t="s">
        <v>102</v>
      </c>
      <c r="C12" s="178"/>
      <c r="D12" s="20" t="s">
        <v>5</v>
      </c>
      <c r="E12" s="20" t="s">
        <v>5</v>
      </c>
      <c r="F12" s="20" t="s">
        <v>5</v>
      </c>
      <c r="G12" s="20" t="s">
        <v>5</v>
      </c>
      <c r="H12" s="42" t="s">
        <v>5</v>
      </c>
      <c r="I12" s="42" t="s">
        <v>5</v>
      </c>
      <c r="J12" s="42" t="s">
        <v>5</v>
      </c>
      <c r="K12" s="42" t="s">
        <v>5</v>
      </c>
      <c r="L12" s="42" t="s">
        <v>5</v>
      </c>
      <c r="M12" s="42" t="s">
        <v>5</v>
      </c>
      <c r="N12" s="42" t="s">
        <v>5</v>
      </c>
      <c r="O12" s="42" t="s">
        <v>5</v>
      </c>
      <c r="P12" s="42" t="s">
        <v>5</v>
      </c>
      <c r="Q12" s="42" t="s">
        <v>5</v>
      </c>
      <c r="R12" s="42" t="s">
        <v>5</v>
      </c>
      <c r="S12" s="42" t="s">
        <v>5</v>
      </c>
      <c r="T12" s="42" t="s">
        <v>5</v>
      </c>
      <c r="U12" s="42" t="s">
        <v>5</v>
      </c>
      <c r="V12" s="42" t="s">
        <v>5</v>
      </c>
      <c r="W12" s="42" t="s">
        <v>5</v>
      </c>
      <c r="X12" s="42" t="s">
        <v>5</v>
      </c>
      <c r="Y12" s="42" t="s">
        <v>5</v>
      </c>
      <c r="Z12" s="42" t="s">
        <v>5</v>
      </c>
      <c r="AA12" s="42" t="s">
        <v>5</v>
      </c>
      <c r="AB12" s="42" t="s">
        <v>5</v>
      </c>
      <c r="AC12" s="42" t="s">
        <v>5</v>
      </c>
      <c r="AD12" s="42" t="s">
        <v>5</v>
      </c>
      <c r="AE12" s="42" t="s">
        <v>5</v>
      </c>
      <c r="AF12" s="42" t="s">
        <v>5</v>
      </c>
      <c r="AG12" s="42" t="s">
        <v>5</v>
      </c>
      <c r="AH12" s="42" t="s">
        <v>5</v>
      </c>
      <c r="AI12" s="42" t="s">
        <v>5</v>
      </c>
      <c r="AJ12" s="42" t="s">
        <v>5</v>
      </c>
      <c r="AK12" s="42" t="s">
        <v>5</v>
      </c>
      <c r="AL12" s="42" t="s">
        <v>5</v>
      </c>
      <c r="AM12" s="42" t="s">
        <v>5</v>
      </c>
      <c r="AN12" s="42" t="s">
        <v>5</v>
      </c>
      <c r="AO12" s="42" t="s">
        <v>5</v>
      </c>
      <c r="AP12" s="42" t="s">
        <v>5</v>
      </c>
      <c r="AQ12" s="42" t="s">
        <v>5</v>
      </c>
      <c r="AR12" s="42" t="s">
        <v>5</v>
      </c>
      <c r="AS12" s="42" t="s">
        <v>5</v>
      </c>
      <c r="AT12" s="42" t="s">
        <v>5</v>
      </c>
      <c r="AU12" s="42" t="s">
        <v>5</v>
      </c>
    </row>
    <row r="13" spans="1:47" ht="20.100000000000001" customHeight="1" x14ac:dyDescent="0.25">
      <c r="A13" s="174"/>
      <c r="B13" s="175" t="s">
        <v>103</v>
      </c>
      <c r="C13" s="176"/>
      <c r="D13" s="17">
        <v>1</v>
      </c>
      <c r="E13" s="17">
        <v>1</v>
      </c>
      <c r="F13" s="17">
        <v>1</v>
      </c>
      <c r="G13" s="17">
        <v>1</v>
      </c>
      <c r="H13" s="44">
        <v>1</v>
      </c>
      <c r="I13" s="44">
        <v>1</v>
      </c>
      <c r="J13" s="44">
        <v>1</v>
      </c>
      <c r="K13" s="17">
        <v>1</v>
      </c>
      <c r="L13" s="17">
        <v>1</v>
      </c>
      <c r="M13" s="17">
        <v>1</v>
      </c>
      <c r="N13" s="17">
        <v>1</v>
      </c>
      <c r="O13" s="17">
        <v>1</v>
      </c>
      <c r="P13" s="17">
        <v>1</v>
      </c>
      <c r="Q13" s="17">
        <v>1</v>
      </c>
      <c r="R13" s="17">
        <v>1</v>
      </c>
      <c r="S13" s="17">
        <v>1</v>
      </c>
      <c r="T13" s="17">
        <v>1</v>
      </c>
      <c r="U13" s="17">
        <v>1</v>
      </c>
      <c r="V13" s="17">
        <v>1</v>
      </c>
      <c r="W13" s="17">
        <v>1</v>
      </c>
      <c r="X13" s="17">
        <v>1</v>
      </c>
      <c r="Y13" s="17">
        <v>1</v>
      </c>
      <c r="Z13" s="17">
        <v>1</v>
      </c>
      <c r="AA13" s="17">
        <v>1</v>
      </c>
      <c r="AB13" s="17">
        <v>1</v>
      </c>
      <c r="AC13" s="17">
        <v>1</v>
      </c>
      <c r="AD13" s="17">
        <v>1</v>
      </c>
      <c r="AE13" s="17">
        <v>1</v>
      </c>
      <c r="AF13" s="17">
        <v>1</v>
      </c>
      <c r="AG13" s="17">
        <v>1</v>
      </c>
      <c r="AH13" s="17">
        <v>1</v>
      </c>
      <c r="AI13" s="17">
        <v>1</v>
      </c>
      <c r="AJ13" s="17">
        <v>1</v>
      </c>
      <c r="AK13" s="17">
        <v>1</v>
      </c>
      <c r="AL13" s="17">
        <v>1</v>
      </c>
      <c r="AM13" s="17">
        <v>1</v>
      </c>
      <c r="AN13" s="17">
        <v>1</v>
      </c>
      <c r="AO13" s="17">
        <v>1</v>
      </c>
      <c r="AP13" s="17">
        <v>1</v>
      </c>
      <c r="AQ13" s="17">
        <v>1</v>
      </c>
      <c r="AR13" s="17">
        <v>1</v>
      </c>
      <c r="AS13" s="17">
        <v>1</v>
      </c>
      <c r="AT13" s="17">
        <v>1</v>
      </c>
      <c r="AU13" s="17">
        <v>1</v>
      </c>
    </row>
    <row r="14" spans="1:47" ht="20.100000000000001" customHeight="1" x14ac:dyDescent="0.25">
      <c r="A14" s="174"/>
      <c r="B14" s="175" t="s">
        <v>104</v>
      </c>
      <c r="C14" s="176"/>
      <c r="D14" s="17">
        <v>1</v>
      </c>
      <c r="E14" s="17">
        <v>1</v>
      </c>
      <c r="F14" s="17">
        <v>1</v>
      </c>
      <c r="G14" s="17">
        <v>1</v>
      </c>
      <c r="H14" s="44">
        <v>1</v>
      </c>
      <c r="I14" s="44">
        <v>1</v>
      </c>
      <c r="J14" s="44">
        <v>1</v>
      </c>
      <c r="K14" s="17">
        <v>1</v>
      </c>
      <c r="L14" s="17">
        <v>1</v>
      </c>
      <c r="M14" s="17">
        <v>1</v>
      </c>
      <c r="N14" s="17">
        <v>1</v>
      </c>
      <c r="O14" s="17">
        <v>1</v>
      </c>
      <c r="P14" s="17">
        <v>1</v>
      </c>
      <c r="Q14" s="17">
        <v>1</v>
      </c>
      <c r="R14" s="17">
        <v>1</v>
      </c>
      <c r="S14" s="17">
        <v>1</v>
      </c>
      <c r="T14" s="17">
        <v>1</v>
      </c>
      <c r="U14" s="17">
        <v>1</v>
      </c>
      <c r="V14" s="17" t="s">
        <v>10</v>
      </c>
      <c r="W14" s="17">
        <v>1</v>
      </c>
      <c r="X14" s="17">
        <v>1</v>
      </c>
      <c r="Y14" s="17">
        <v>1</v>
      </c>
      <c r="Z14" s="17">
        <v>1</v>
      </c>
      <c r="AA14" s="17">
        <v>1</v>
      </c>
      <c r="AB14" s="17">
        <v>1</v>
      </c>
      <c r="AC14" s="17">
        <v>1</v>
      </c>
      <c r="AD14" s="17">
        <v>1</v>
      </c>
      <c r="AE14" s="17">
        <v>1</v>
      </c>
      <c r="AF14" s="17">
        <v>1</v>
      </c>
      <c r="AG14" s="17">
        <v>1</v>
      </c>
      <c r="AH14" s="17">
        <v>1</v>
      </c>
      <c r="AI14" s="17">
        <v>1</v>
      </c>
      <c r="AJ14" s="17">
        <v>1</v>
      </c>
      <c r="AK14" s="17">
        <v>1</v>
      </c>
      <c r="AL14" s="17">
        <v>1</v>
      </c>
      <c r="AM14" s="17">
        <v>1</v>
      </c>
      <c r="AN14" s="17">
        <v>1</v>
      </c>
      <c r="AO14" s="17">
        <v>1</v>
      </c>
      <c r="AP14" s="17">
        <v>1</v>
      </c>
      <c r="AQ14" s="17">
        <v>1</v>
      </c>
      <c r="AR14" s="17">
        <v>1</v>
      </c>
      <c r="AS14" s="17">
        <v>1</v>
      </c>
      <c r="AT14" s="17">
        <v>1</v>
      </c>
      <c r="AU14" s="17">
        <v>1</v>
      </c>
    </row>
    <row r="15" spans="1:47" ht="131.25" customHeight="1" x14ac:dyDescent="0.25">
      <c r="A15" s="174"/>
      <c r="B15" s="175" t="s">
        <v>105</v>
      </c>
      <c r="C15" s="176"/>
      <c r="D15" s="17">
        <v>1</v>
      </c>
      <c r="E15" s="17">
        <v>1</v>
      </c>
      <c r="F15" s="17">
        <v>1</v>
      </c>
      <c r="G15" s="17">
        <v>1</v>
      </c>
      <c r="H15" s="44">
        <v>1</v>
      </c>
      <c r="I15" s="44">
        <v>1</v>
      </c>
      <c r="J15" s="44">
        <v>1</v>
      </c>
      <c r="K15" s="17">
        <v>1</v>
      </c>
      <c r="L15" s="17">
        <v>1</v>
      </c>
      <c r="M15" s="17">
        <v>0</v>
      </c>
      <c r="N15" s="17">
        <v>1</v>
      </c>
      <c r="O15" s="17">
        <v>1</v>
      </c>
      <c r="P15" s="17">
        <v>1</v>
      </c>
      <c r="Q15" s="17">
        <v>1</v>
      </c>
      <c r="R15" s="17">
        <v>1</v>
      </c>
      <c r="S15" s="17">
        <v>1</v>
      </c>
      <c r="T15" s="17">
        <v>1</v>
      </c>
      <c r="U15" s="17">
        <v>1</v>
      </c>
      <c r="V15" s="17">
        <v>1</v>
      </c>
      <c r="W15" s="17">
        <v>1</v>
      </c>
      <c r="X15" s="17">
        <v>1</v>
      </c>
      <c r="Y15" s="17">
        <v>1</v>
      </c>
      <c r="Z15" s="17">
        <v>1</v>
      </c>
      <c r="AA15" s="17">
        <v>0</v>
      </c>
      <c r="AB15" s="17">
        <v>0</v>
      </c>
      <c r="AC15" s="17">
        <v>1</v>
      </c>
      <c r="AD15" s="17">
        <v>1</v>
      </c>
      <c r="AE15" s="17">
        <v>1</v>
      </c>
      <c r="AF15" s="17">
        <v>1</v>
      </c>
      <c r="AG15" s="17">
        <v>1</v>
      </c>
      <c r="AH15" s="17">
        <v>1</v>
      </c>
      <c r="AI15" s="17">
        <v>1</v>
      </c>
      <c r="AJ15" s="17">
        <v>1</v>
      </c>
      <c r="AK15" s="17">
        <v>1</v>
      </c>
      <c r="AL15" s="17">
        <v>1</v>
      </c>
      <c r="AM15" s="17">
        <v>1</v>
      </c>
      <c r="AN15" s="17">
        <v>1</v>
      </c>
      <c r="AO15" s="17">
        <v>1</v>
      </c>
      <c r="AP15" s="17">
        <v>1</v>
      </c>
      <c r="AQ15" s="17">
        <v>1</v>
      </c>
      <c r="AR15" s="17">
        <v>1</v>
      </c>
      <c r="AS15" s="17">
        <v>1</v>
      </c>
      <c r="AT15" s="17">
        <v>1</v>
      </c>
      <c r="AU15" s="17">
        <v>1</v>
      </c>
    </row>
    <row r="16" spans="1:47" ht="52.5" customHeight="1" x14ac:dyDescent="0.25">
      <c r="A16" s="173"/>
      <c r="B16" s="188" t="s">
        <v>106</v>
      </c>
      <c r="C16" s="188"/>
      <c r="D16" s="36" t="s">
        <v>10</v>
      </c>
      <c r="E16" s="36" t="s">
        <v>10</v>
      </c>
      <c r="F16" s="36" t="s">
        <v>10</v>
      </c>
      <c r="G16" s="36" t="s">
        <v>10</v>
      </c>
      <c r="H16" s="44">
        <v>1</v>
      </c>
      <c r="I16" s="44">
        <v>1</v>
      </c>
      <c r="J16" s="44" t="s">
        <v>10</v>
      </c>
      <c r="K16" s="17">
        <v>1</v>
      </c>
      <c r="L16" s="17">
        <v>1</v>
      </c>
      <c r="M16" s="17" t="s">
        <v>10</v>
      </c>
      <c r="N16" s="17">
        <v>1</v>
      </c>
      <c r="O16" s="17" t="s">
        <v>10</v>
      </c>
      <c r="P16" s="17" t="s">
        <v>10</v>
      </c>
      <c r="Q16" s="17">
        <v>1</v>
      </c>
      <c r="R16" s="17" t="s">
        <v>10</v>
      </c>
      <c r="S16" s="17" t="s">
        <v>10</v>
      </c>
      <c r="T16" s="17" t="s">
        <v>10</v>
      </c>
      <c r="U16" s="17">
        <v>1</v>
      </c>
      <c r="V16" s="17" t="s">
        <v>10</v>
      </c>
      <c r="W16" s="17" t="s">
        <v>10</v>
      </c>
      <c r="X16" s="17" t="s">
        <v>10</v>
      </c>
      <c r="Y16" s="17" t="s">
        <v>10</v>
      </c>
      <c r="Z16" s="17" t="s">
        <v>10</v>
      </c>
      <c r="AA16" s="17">
        <v>0</v>
      </c>
      <c r="AB16" s="17" t="s">
        <v>10</v>
      </c>
      <c r="AC16" s="17" t="s">
        <v>10</v>
      </c>
      <c r="AD16" s="17">
        <v>1</v>
      </c>
      <c r="AE16" s="17">
        <v>1</v>
      </c>
      <c r="AF16" s="17">
        <v>1</v>
      </c>
      <c r="AG16" s="17" t="s">
        <v>10</v>
      </c>
      <c r="AH16" s="17">
        <v>1</v>
      </c>
      <c r="AI16" s="17" t="s">
        <v>10</v>
      </c>
      <c r="AJ16" s="17" t="s">
        <v>10</v>
      </c>
      <c r="AK16" s="17">
        <v>1</v>
      </c>
      <c r="AL16" s="17" t="s">
        <v>10</v>
      </c>
      <c r="AM16" s="17">
        <v>0</v>
      </c>
      <c r="AN16" s="17">
        <v>0</v>
      </c>
      <c r="AO16" s="17">
        <v>1</v>
      </c>
      <c r="AP16" s="17">
        <v>1</v>
      </c>
      <c r="AQ16" s="17" t="s">
        <v>10</v>
      </c>
      <c r="AR16" s="17">
        <v>1</v>
      </c>
      <c r="AS16" s="17" t="s">
        <v>10</v>
      </c>
      <c r="AT16" s="17">
        <v>0</v>
      </c>
      <c r="AU16" s="17" t="s">
        <v>10</v>
      </c>
    </row>
    <row r="17" spans="1:47" s="14" customFormat="1" ht="21" customHeight="1" x14ac:dyDescent="0.25">
      <c r="A17" s="174"/>
      <c r="B17" s="189" t="s">
        <v>107</v>
      </c>
      <c r="C17" s="190"/>
      <c r="D17" s="20" t="s">
        <v>5</v>
      </c>
      <c r="E17" s="20" t="s">
        <v>5</v>
      </c>
      <c r="F17" s="20" t="s">
        <v>5</v>
      </c>
      <c r="G17" s="20" t="s">
        <v>5</v>
      </c>
      <c r="H17" s="20" t="s">
        <v>5</v>
      </c>
      <c r="I17" s="20" t="s">
        <v>5</v>
      </c>
      <c r="J17" s="20" t="s">
        <v>5</v>
      </c>
      <c r="K17" s="20" t="s">
        <v>5</v>
      </c>
      <c r="L17" s="20" t="s">
        <v>5</v>
      </c>
      <c r="M17" s="20" t="s">
        <v>5</v>
      </c>
      <c r="N17" s="20" t="s">
        <v>5</v>
      </c>
      <c r="O17" s="20" t="s">
        <v>5</v>
      </c>
      <c r="P17" s="20" t="s">
        <v>5</v>
      </c>
      <c r="Q17" s="20" t="s">
        <v>5</v>
      </c>
      <c r="R17" s="42" t="s">
        <v>5</v>
      </c>
      <c r="S17" s="42" t="s">
        <v>5</v>
      </c>
      <c r="T17" s="42" t="s">
        <v>5</v>
      </c>
      <c r="U17" s="42" t="s">
        <v>5</v>
      </c>
      <c r="V17" s="42" t="s">
        <v>5</v>
      </c>
      <c r="W17" s="42" t="s">
        <v>5</v>
      </c>
      <c r="X17" s="42" t="s">
        <v>5</v>
      </c>
      <c r="Y17" s="42" t="s">
        <v>5</v>
      </c>
      <c r="Z17" s="42" t="s">
        <v>5</v>
      </c>
      <c r="AA17" s="42" t="s">
        <v>5</v>
      </c>
      <c r="AB17" s="42" t="s">
        <v>5</v>
      </c>
      <c r="AC17" s="42" t="s">
        <v>5</v>
      </c>
      <c r="AD17" s="42" t="s">
        <v>5</v>
      </c>
      <c r="AE17" s="42" t="s">
        <v>5</v>
      </c>
      <c r="AF17" s="42" t="s">
        <v>5</v>
      </c>
      <c r="AG17" s="42" t="s">
        <v>5</v>
      </c>
      <c r="AH17" s="42" t="s">
        <v>5</v>
      </c>
      <c r="AI17" s="42" t="s">
        <v>5</v>
      </c>
      <c r="AJ17" s="42" t="s">
        <v>5</v>
      </c>
      <c r="AK17" s="42" t="s">
        <v>5</v>
      </c>
      <c r="AL17" s="42" t="s">
        <v>5</v>
      </c>
      <c r="AM17" s="42" t="s">
        <v>5</v>
      </c>
      <c r="AN17" s="42" t="s">
        <v>5</v>
      </c>
      <c r="AO17" s="42" t="s">
        <v>5</v>
      </c>
      <c r="AP17" s="42" t="s">
        <v>5</v>
      </c>
      <c r="AQ17" s="42" t="s">
        <v>5</v>
      </c>
      <c r="AR17" s="42" t="s">
        <v>5</v>
      </c>
      <c r="AS17" s="42" t="s">
        <v>5</v>
      </c>
      <c r="AT17" s="42" t="s">
        <v>5</v>
      </c>
      <c r="AU17" s="42" t="s">
        <v>5</v>
      </c>
    </row>
    <row r="18" spans="1:47" ht="36" customHeight="1" x14ac:dyDescent="0.25">
      <c r="A18" s="174"/>
      <c r="B18" s="191" t="s">
        <v>108</v>
      </c>
      <c r="C18" s="192"/>
      <c r="D18" s="36">
        <v>1</v>
      </c>
      <c r="E18" s="36">
        <v>0</v>
      </c>
      <c r="F18" s="36">
        <v>1</v>
      </c>
      <c r="G18" s="36">
        <v>1</v>
      </c>
      <c r="H18" s="44">
        <v>1</v>
      </c>
      <c r="I18" s="44">
        <v>1</v>
      </c>
      <c r="J18" s="44">
        <v>0</v>
      </c>
      <c r="K18" s="17">
        <v>1</v>
      </c>
      <c r="L18" s="17">
        <v>1</v>
      </c>
      <c r="M18" s="17">
        <v>1</v>
      </c>
      <c r="N18" s="17">
        <v>1</v>
      </c>
      <c r="O18" s="17">
        <v>1</v>
      </c>
      <c r="P18" s="17">
        <v>0</v>
      </c>
      <c r="Q18" s="17">
        <v>1</v>
      </c>
      <c r="R18" s="17">
        <v>1</v>
      </c>
      <c r="S18" s="17">
        <v>1</v>
      </c>
      <c r="T18" s="17">
        <v>1</v>
      </c>
      <c r="U18" s="17">
        <v>1</v>
      </c>
      <c r="V18" s="17">
        <v>1</v>
      </c>
      <c r="W18" s="17">
        <v>1</v>
      </c>
      <c r="X18" s="17">
        <v>1</v>
      </c>
      <c r="Y18" s="17">
        <v>0</v>
      </c>
      <c r="Z18" s="17">
        <v>1</v>
      </c>
      <c r="AA18" s="17">
        <v>1</v>
      </c>
      <c r="AB18" s="17">
        <v>1</v>
      </c>
      <c r="AC18" s="17">
        <v>1</v>
      </c>
      <c r="AD18" s="17">
        <v>1</v>
      </c>
      <c r="AE18" s="17">
        <v>1</v>
      </c>
      <c r="AF18" s="17">
        <v>1</v>
      </c>
      <c r="AG18" s="17">
        <v>1</v>
      </c>
      <c r="AH18" s="17">
        <v>1</v>
      </c>
      <c r="AI18" s="17">
        <v>1</v>
      </c>
      <c r="AJ18" s="17">
        <v>1</v>
      </c>
      <c r="AK18" s="17">
        <v>1</v>
      </c>
      <c r="AL18" s="17">
        <v>1</v>
      </c>
      <c r="AM18" s="17">
        <v>1</v>
      </c>
      <c r="AN18" s="17">
        <v>1</v>
      </c>
      <c r="AO18" s="17">
        <v>1</v>
      </c>
      <c r="AP18" s="17">
        <v>1</v>
      </c>
      <c r="AQ18" s="17">
        <v>1</v>
      </c>
      <c r="AR18" s="17">
        <v>1</v>
      </c>
      <c r="AS18" s="17">
        <v>1</v>
      </c>
      <c r="AT18" s="17">
        <v>1</v>
      </c>
      <c r="AU18" s="17">
        <v>1</v>
      </c>
    </row>
    <row r="19" spans="1:47" ht="33" customHeight="1" x14ac:dyDescent="0.25">
      <c r="A19" s="174"/>
      <c r="B19" s="191" t="s">
        <v>109</v>
      </c>
      <c r="C19" s="192"/>
      <c r="D19" s="36">
        <v>1</v>
      </c>
      <c r="E19" s="36">
        <v>1</v>
      </c>
      <c r="F19" s="36">
        <v>1</v>
      </c>
      <c r="G19" s="36">
        <v>1</v>
      </c>
      <c r="H19" s="44">
        <v>1</v>
      </c>
      <c r="I19" s="44">
        <v>1</v>
      </c>
      <c r="J19" s="44">
        <v>1</v>
      </c>
      <c r="K19" s="17">
        <v>1</v>
      </c>
      <c r="L19" s="17">
        <v>1</v>
      </c>
      <c r="M19" s="17">
        <v>0</v>
      </c>
      <c r="N19" s="17">
        <v>1</v>
      </c>
      <c r="O19" s="17">
        <v>1</v>
      </c>
      <c r="P19" s="17">
        <v>1</v>
      </c>
      <c r="Q19" s="17">
        <v>1</v>
      </c>
      <c r="R19" s="17">
        <v>1</v>
      </c>
      <c r="S19" s="17">
        <v>1</v>
      </c>
      <c r="T19" s="17">
        <v>1</v>
      </c>
      <c r="U19" s="17">
        <v>1</v>
      </c>
      <c r="V19" s="17">
        <v>1</v>
      </c>
      <c r="W19" s="17">
        <v>1</v>
      </c>
      <c r="X19" s="17">
        <v>1</v>
      </c>
      <c r="Y19" s="17">
        <v>1</v>
      </c>
      <c r="Z19" s="17">
        <v>1</v>
      </c>
      <c r="AA19" s="17">
        <v>1</v>
      </c>
      <c r="AB19" s="17">
        <v>1</v>
      </c>
      <c r="AC19" s="17">
        <v>1</v>
      </c>
      <c r="AD19" s="17">
        <v>1</v>
      </c>
      <c r="AE19" s="17">
        <v>1</v>
      </c>
      <c r="AF19" s="17">
        <v>1</v>
      </c>
      <c r="AG19" s="17">
        <v>1</v>
      </c>
      <c r="AH19" s="17">
        <v>1</v>
      </c>
      <c r="AI19" s="17">
        <v>1</v>
      </c>
      <c r="AJ19" s="17">
        <v>1</v>
      </c>
      <c r="AK19" s="17">
        <v>1</v>
      </c>
      <c r="AL19" s="17">
        <v>1</v>
      </c>
      <c r="AM19" s="17">
        <v>1</v>
      </c>
      <c r="AN19" s="17">
        <v>1</v>
      </c>
      <c r="AO19" s="17">
        <v>1</v>
      </c>
      <c r="AP19" s="17">
        <v>1</v>
      </c>
      <c r="AQ19" s="17">
        <v>1</v>
      </c>
      <c r="AR19" s="17">
        <v>1</v>
      </c>
      <c r="AS19" s="17">
        <v>1</v>
      </c>
      <c r="AT19" s="17">
        <v>1</v>
      </c>
      <c r="AU19" s="17">
        <v>1</v>
      </c>
    </row>
    <row r="20" spans="1:47" ht="38.25" customHeight="1" x14ac:dyDescent="0.25">
      <c r="A20" s="174"/>
      <c r="B20" s="191" t="s">
        <v>110</v>
      </c>
      <c r="C20" s="192"/>
      <c r="D20" s="36">
        <v>1</v>
      </c>
      <c r="E20" s="36">
        <v>0</v>
      </c>
      <c r="F20" s="36">
        <v>1</v>
      </c>
      <c r="G20" s="36">
        <v>1</v>
      </c>
      <c r="H20" s="44">
        <v>0</v>
      </c>
      <c r="I20" s="44">
        <v>1</v>
      </c>
      <c r="J20" s="44">
        <v>0</v>
      </c>
      <c r="K20" s="17">
        <v>1</v>
      </c>
      <c r="L20" s="17">
        <v>1</v>
      </c>
      <c r="M20" s="17">
        <v>0</v>
      </c>
      <c r="N20" s="17">
        <v>1</v>
      </c>
      <c r="O20" s="17">
        <v>1</v>
      </c>
      <c r="P20" s="17">
        <v>0</v>
      </c>
      <c r="Q20" s="17">
        <v>1</v>
      </c>
      <c r="R20" s="17">
        <v>1</v>
      </c>
      <c r="S20" s="17">
        <v>1</v>
      </c>
      <c r="T20" s="17">
        <v>1</v>
      </c>
      <c r="U20" s="17">
        <v>1</v>
      </c>
      <c r="V20" s="17">
        <v>1</v>
      </c>
      <c r="W20" s="17">
        <v>1</v>
      </c>
      <c r="X20" s="17">
        <v>1</v>
      </c>
      <c r="Y20" s="17">
        <v>1</v>
      </c>
      <c r="Z20" s="17">
        <v>0</v>
      </c>
      <c r="AA20" s="17">
        <v>0</v>
      </c>
      <c r="AB20" s="17">
        <v>0</v>
      </c>
      <c r="AC20" s="17">
        <v>1</v>
      </c>
      <c r="AD20" s="17">
        <v>1</v>
      </c>
      <c r="AE20" s="17">
        <v>1</v>
      </c>
      <c r="AF20" s="17">
        <v>1</v>
      </c>
      <c r="AG20" s="17">
        <v>1</v>
      </c>
      <c r="AH20" s="17">
        <v>1</v>
      </c>
      <c r="AI20" s="17">
        <v>1</v>
      </c>
      <c r="AJ20" s="17">
        <v>1</v>
      </c>
      <c r="AK20" s="17">
        <v>1</v>
      </c>
      <c r="AL20" s="17">
        <v>1</v>
      </c>
      <c r="AM20" s="17">
        <v>1</v>
      </c>
      <c r="AN20" s="17">
        <v>0</v>
      </c>
      <c r="AO20" s="17">
        <v>1</v>
      </c>
      <c r="AP20" s="17">
        <v>1</v>
      </c>
      <c r="AQ20" s="17">
        <v>1</v>
      </c>
      <c r="AR20" s="17">
        <v>1</v>
      </c>
      <c r="AS20" s="17">
        <v>1</v>
      </c>
      <c r="AT20" s="17">
        <v>1</v>
      </c>
      <c r="AU20" s="17">
        <v>0</v>
      </c>
    </row>
    <row r="21" spans="1:47" s="14" customFormat="1" ht="32.25" customHeight="1" x14ac:dyDescent="0.25">
      <c r="A21" s="174"/>
      <c r="B21" s="212" t="s">
        <v>111</v>
      </c>
      <c r="C21" s="213"/>
      <c r="D21" s="20" t="s">
        <v>5</v>
      </c>
      <c r="E21" s="20" t="s">
        <v>5</v>
      </c>
      <c r="F21" s="20" t="s">
        <v>5</v>
      </c>
      <c r="G21" s="20" t="s">
        <v>5</v>
      </c>
      <c r="H21" s="20" t="s">
        <v>5</v>
      </c>
      <c r="I21" s="20" t="s">
        <v>5</v>
      </c>
      <c r="J21" s="20" t="s">
        <v>5</v>
      </c>
      <c r="K21" s="20" t="s">
        <v>5</v>
      </c>
      <c r="L21" s="20" t="s">
        <v>5</v>
      </c>
      <c r="M21" s="20" t="s">
        <v>5</v>
      </c>
      <c r="N21" s="20" t="s">
        <v>5</v>
      </c>
      <c r="O21" s="20" t="s">
        <v>5</v>
      </c>
      <c r="P21" s="20" t="s">
        <v>5</v>
      </c>
      <c r="Q21" s="20" t="s">
        <v>5</v>
      </c>
      <c r="R21" s="20" t="s">
        <v>5</v>
      </c>
      <c r="S21" s="20" t="s">
        <v>5</v>
      </c>
      <c r="T21" s="20" t="s">
        <v>5</v>
      </c>
      <c r="U21" s="20" t="s">
        <v>5</v>
      </c>
      <c r="V21" s="20" t="s">
        <v>5</v>
      </c>
      <c r="W21" s="20" t="s">
        <v>5</v>
      </c>
      <c r="X21" s="20" t="s">
        <v>5</v>
      </c>
      <c r="Y21" s="20" t="s">
        <v>5</v>
      </c>
      <c r="Z21" s="20" t="s">
        <v>5</v>
      </c>
      <c r="AA21" s="20" t="s">
        <v>5</v>
      </c>
      <c r="AB21" s="20" t="s">
        <v>5</v>
      </c>
      <c r="AC21" s="20" t="s">
        <v>5</v>
      </c>
      <c r="AD21" s="20" t="s">
        <v>5</v>
      </c>
      <c r="AE21" s="20" t="s">
        <v>5</v>
      </c>
      <c r="AF21" s="20" t="s">
        <v>5</v>
      </c>
      <c r="AG21" s="20" t="s">
        <v>5</v>
      </c>
      <c r="AH21" s="20" t="s">
        <v>5</v>
      </c>
      <c r="AI21" s="20" t="s">
        <v>5</v>
      </c>
      <c r="AJ21" s="20" t="s">
        <v>5</v>
      </c>
      <c r="AK21" s="20" t="s">
        <v>5</v>
      </c>
      <c r="AL21" s="20" t="s">
        <v>5</v>
      </c>
      <c r="AM21" s="20" t="s">
        <v>5</v>
      </c>
      <c r="AN21" s="20" t="s">
        <v>5</v>
      </c>
      <c r="AO21" s="20" t="s">
        <v>5</v>
      </c>
      <c r="AP21" s="20" t="s">
        <v>5</v>
      </c>
      <c r="AQ21" s="20" t="s">
        <v>5</v>
      </c>
      <c r="AR21" s="20" t="s">
        <v>5</v>
      </c>
      <c r="AS21" s="20" t="s">
        <v>5</v>
      </c>
      <c r="AT21" s="20" t="s">
        <v>5</v>
      </c>
      <c r="AU21" s="20" t="s">
        <v>5</v>
      </c>
    </row>
    <row r="22" spans="1:47" s="14" customFormat="1" ht="134.25" customHeight="1" x14ac:dyDescent="0.25">
      <c r="A22" s="174"/>
      <c r="B22" s="212" t="s">
        <v>112</v>
      </c>
      <c r="C22" s="213"/>
      <c r="D22" s="20" t="s">
        <v>5</v>
      </c>
      <c r="E22" s="20" t="s">
        <v>5</v>
      </c>
      <c r="F22" s="20" t="s">
        <v>5</v>
      </c>
      <c r="G22" s="20" t="s">
        <v>5</v>
      </c>
      <c r="H22" s="20" t="s">
        <v>5</v>
      </c>
      <c r="I22" s="20" t="s">
        <v>5</v>
      </c>
      <c r="J22" s="20" t="s">
        <v>5</v>
      </c>
      <c r="K22" s="20" t="s">
        <v>5</v>
      </c>
      <c r="L22" s="20" t="s">
        <v>5</v>
      </c>
      <c r="M22" s="20" t="s">
        <v>5</v>
      </c>
      <c r="N22" s="20" t="s">
        <v>5</v>
      </c>
      <c r="O22" s="20" t="s">
        <v>5</v>
      </c>
      <c r="P22" s="20" t="s">
        <v>5</v>
      </c>
      <c r="Q22" s="20" t="s">
        <v>5</v>
      </c>
      <c r="R22" s="20" t="s">
        <v>5</v>
      </c>
      <c r="S22" s="20" t="s">
        <v>5</v>
      </c>
      <c r="T22" s="20" t="s">
        <v>5</v>
      </c>
      <c r="U22" s="20" t="s">
        <v>5</v>
      </c>
      <c r="V22" s="20" t="s">
        <v>5</v>
      </c>
      <c r="W22" s="20" t="s">
        <v>5</v>
      </c>
      <c r="X22" s="20" t="s">
        <v>5</v>
      </c>
      <c r="Y22" s="20" t="s">
        <v>5</v>
      </c>
      <c r="Z22" s="20" t="s">
        <v>5</v>
      </c>
      <c r="AA22" s="20" t="s">
        <v>5</v>
      </c>
      <c r="AB22" s="20" t="s">
        <v>5</v>
      </c>
      <c r="AC22" s="20" t="s">
        <v>5</v>
      </c>
      <c r="AD22" s="20" t="s">
        <v>5</v>
      </c>
      <c r="AE22" s="20" t="s">
        <v>5</v>
      </c>
      <c r="AF22" s="20" t="s">
        <v>5</v>
      </c>
      <c r="AG22" s="20" t="s">
        <v>5</v>
      </c>
      <c r="AH22" s="20" t="s">
        <v>5</v>
      </c>
      <c r="AI22" s="20" t="s">
        <v>5</v>
      </c>
      <c r="AJ22" s="20" t="s">
        <v>5</v>
      </c>
      <c r="AK22" s="20" t="s">
        <v>5</v>
      </c>
      <c r="AL22" s="20" t="s">
        <v>5</v>
      </c>
      <c r="AM22" s="20" t="s">
        <v>5</v>
      </c>
      <c r="AN22" s="20" t="s">
        <v>5</v>
      </c>
      <c r="AO22" s="20" t="s">
        <v>5</v>
      </c>
      <c r="AP22" s="20" t="s">
        <v>5</v>
      </c>
      <c r="AQ22" s="20" t="s">
        <v>5</v>
      </c>
      <c r="AR22" s="20" t="s">
        <v>5</v>
      </c>
      <c r="AS22" s="20" t="s">
        <v>5</v>
      </c>
      <c r="AT22" s="20" t="s">
        <v>5</v>
      </c>
      <c r="AU22" s="20" t="s">
        <v>5</v>
      </c>
    </row>
    <row r="23" spans="1:47" s="14" customFormat="1" ht="21" customHeight="1" x14ac:dyDescent="0.25">
      <c r="A23" s="174"/>
      <c r="B23" s="189" t="s">
        <v>113</v>
      </c>
      <c r="C23" s="190"/>
      <c r="D23" s="20" t="s">
        <v>5</v>
      </c>
      <c r="E23" s="20" t="s">
        <v>5</v>
      </c>
      <c r="F23" s="20" t="s">
        <v>5</v>
      </c>
      <c r="G23" s="20" t="s">
        <v>5</v>
      </c>
      <c r="H23" s="20" t="s">
        <v>5</v>
      </c>
      <c r="I23" s="20" t="s">
        <v>5</v>
      </c>
      <c r="J23" s="20" t="s">
        <v>5</v>
      </c>
      <c r="K23" s="20" t="s">
        <v>5</v>
      </c>
      <c r="L23" s="20" t="s">
        <v>5</v>
      </c>
      <c r="M23" s="20" t="s">
        <v>5</v>
      </c>
      <c r="N23" s="20" t="s">
        <v>5</v>
      </c>
      <c r="O23" s="20" t="s">
        <v>5</v>
      </c>
      <c r="P23" s="20" t="s">
        <v>5</v>
      </c>
      <c r="Q23" s="20" t="s">
        <v>5</v>
      </c>
      <c r="R23" s="20" t="s">
        <v>5</v>
      </c>
      <c r="S23" s="20" t="s">
        <v>5</v>
      </c>
      <c r="T23" s="20" t="s">
        <v>5</v>
      </c>
      <c r="U23" s="20" t="s">
        <v>5</v>
      </c>
      <c r="V23" s="20" t="s">
        <v>5</v>
      </c>
      <c r="W23" s="20" t="s">
        <v>5</v>
      </c>
      <c r="X23" s="20" t="s">
        <v>5</v>
      </c>
      <c r="Y23" s="20" t="s">
        <v>5</v>
      </c>
      <c r="Z23" s="20" t="s">
        <v>5</v>
      </c>
      <c r="AA23" s="20" t="s">
        <v>5</v>
      </c>
      <c r="AB23" s="20" t="s">
        <v>5</v>
      </c>
      <c r="AC23" s="20" t="s">
        <v>5</v>
      </c>
      <c r="AD23" s="20" t="s">
        <v>5</v>
      </c>
      <c r="AE23" s="20" t="s">
        <v>5</v>
      </c>
      <c r="AF23" s="20" t="s">
        <v>5</v>
      </c>
      <c r="AG23" s="20" t="s">
        <v>5</v>
      </c>
      <c r="AH23" s="20" t="s">
        <v>5</v>
      </c>
      <c r="AI23" s="20" t="s">
        <v>5</v>
      </c>
      <c r="AJ23" s="20" t="s">
        <v>5</v>
      </c>
      <c r="AK23" s="20" t="s">
        <v>5</v>
      </c>
      <c r="AL23" s="20" t="s">
        <v>5</v>
      </c>
      <c r="AM23" s="20" t="s">
        <v>5</v>
      </c>
      <c r="AN23" s="20" t="s">
        <v>5</v>
      </c>
      <c r="AO23" s="20" t="s">
        <v>5</v>
      </c>
      <c r="AP23" s="20" t="s">
        <v>5</v>
      </c>
      <c r="AQ23" s="20" t="s">
        <v>5</v>
      </c>
      <c r="AR23" s="20" t="s">
        <v>5</v>
      </c>
      <c r="AS23" s="20" t="s">
        <v>5</v>
      </c>
      <c r="AT23" s="20" t="s">
        <v>5</v>
      </c>
      <c r="AU23" s="20" t="s">
        <v>5</v>
      </c>
    </row>
    <row r="24" spans="1:47" ht="82.5" customHeight="1" x14ac:dyDescent="0.25">
      <c r="A24" s="174"/>
      <c r="B24" s="191" t="s">
        <v>114</v>
      </c>
      <c r="C24" s="192"/>
      <c r="D24" s="36">
        <v>1</v>
      </c>
      <c r="E24" s="36">
        <v>1</v>
      </c>
      <c r="F24" s="36">
        <v>1</v>
      </c>
      <c r="G24" s="36">
        <v>1</v>
      </c>
      <c r="H24" s="44">
        <v>1</v>
      </c>
      <c r="I24" s="44">
        <v>1</v>
      </c>
      <c r="J24" s="44">
        <v>1</v>
      </c>
      <c r="K24" s="17">
        <v>1</v>
      </c>
      <c r="L24" s="17">
        <v>1</v>
      </c>
      <c r="M24" s="17">
        <v>1</v>
      </c>
      <c r="N24" s="17">
        <v>1</v>
      </c>
      <c r="O24" s="17">
        <v>1</v>
      </c>
      <c r="P24" s="17">
        <v>1</v>
      </c>
      <c r="Q24" s="17">
        <v>1</v>
      </c>
      <c r="R24" s="17">
        <v>1</v>
      </c>
      <c r="S24" s="17">
        <v>1</v>
      </c>
      <c r="T24" s="17">
        <v>1</v>
      </c>
      <c r="U24" s="17">
        <v>1</v>
      </c>
      <c r="V24" s="17">
        <v>1</v>
      </c>
      <c r="W24" s="17">
        <v>1</v>
      </c>
      <c r="X24" s="17">
        <v>1</v>
      </c>
      <c r="Y24" s="17">
        <v>1</v>
      </c>
      <c r="Z24" s="17">
        <v>1</v>
      </c>
      <c r="AA24" s="17">
        <v>1</v>
      </c>
      <c r="AB24" s="17">
        <v>1</v>
      </c>
      <c r="AC24" s="17">
        <v>1</v>
      </c>
      <c r="AD24" s="17">
        <v>1</v>
      </c>
      <c r="AE24" s="17">
        <v>1</v>
      </c>
      <c r="AF24" s="17">
        <v>1</v>
      </c>
      <c r="AG24" s="17">
        <v>1</v>
      </c>
      <c r="AH24" s="17">
        <v>1</v>
      </c>
      <c r="AI24" s="17">
        <v>1</v>
      </c>
      <c r="AJ24" s="17">
        <v>1</v>
      </c>
      <c r="AK24" s="17">
        <v>1</v>
      </c>
      <c r="AL24" s="17">
        <v>1</v>
      </c>
      <c r="AM24" s="17">
        <v>1</v>
      </c>
      <c r="AN24" s="17">
        <v>1</v>
      </c>
      <c r="AO24" s="17">
        <v>1</v>
      </c>
      <c r="AP24" s="17">
        <v>1</v>
      </c>
      <c r="AQ24" s="17">
        <v>1</v>
      </c>
      <c r="AR24" s="17">
        <v>1</v>
      </c>
      <c r="AS24" s="17">
        <v>1</v>
      </c>
      <c r="AT24" s="17">
        <v>1</v>
      </c>
      <c r="AU24" s="17">
        <v>1</v>
      </c>
    </row>
    <row r="25" spans="1:47" s="14" customFormat="1" ht="24.95" customHeight="1" x14ac:dyDescent="0.25">
      <c r="A25" s="174"/>
      <c r="B25" s="189" t="s">
        <v>148</v>
      </c>
      <c r="C25" s="190"/>
      <c r="D25" s="20" t="s">
        <v>5</v>
      </c>
      <c r="E25" s="20" t="s">
        <v>5</v>
      </c>
      <c r="F25" s="20" t="s">
        <v>5</v>
      </c>
      <c r="G25" s="20" t="s">
        <v>5</v>
      </c>
      <c r="H25" s="20" t="s">
        <v>5</v>
      </c>
      <c r="I25" s="20" t="s">
        <v>5</v>
      </c>
      <c r="J25" s="20" t="s">
        <v>5</v>
      </c>
      <c r="K25" s="20" t="s">
        <v>5</v>
      </c>
      <c r="L25" s="20" t="s">
        <v>5</v>
      </c>
      <c r="M25" s="20" t="s">
        <v>5</v>
      </c>
      <c r="N25" s="20" t="s">
        <v>5</v>
      </c>
      <c r="O25" s="20" t="s">
        <v>5</v>
      </c>
      <c r="P25" s="20" t="s">
        <v>5</v>
      </c>
      <c r="Q25" s="20" t="s">
        <v>5</v>
      </c>
      <c r="R25" s="20" t="s">
        <v>5</v>
      </c>
      <c r="S25" s="20" t="s">
        <v>5</v>
      </c>
      <c r="T25" s="20" t="s">
        <v>5</v>
      </c>
      <c r="U25" s="20" t="s">
        <v>5</v>
      </c>
      <c r="V25" s="20" t="s">
        <v>5</v>
      </c>
      <c r="W25" s="20" t="s">
        <v>5</v>
      </c>
      <c r="X25" s="20" t="s">
        <v>5</v>
      </c>
      <c r="Y25" s="20" t="s">
        <v>5</v>
      </c>
      <c r="Z25" s="20" t="s">
        <v>5</v>
      </c>
      <c r="AA25" s="20" t="s">
        <v>5</v>
      </c>
      <c r="AB25" s="20" t="s">
        <v>5</v>
      </c>
      <c r="AC25" s="20" t="s">
        <v>5</v>
      </c>
      <c r="AD25" s="20" t="s">
        <v>5</v>
      </c>
      <c r="AE25" s="20" t="s">
        <v>5</v>
      </c>
      <c r="AF25" s="20" t="s">
        <v>5</v>
      </c>
      <c r="AG25" s="20" t="s">
        <v>5</v>
      </c>
      <c r="AH25" s="20" t="s">
        <v>5</v>
      </c>
      <c r="AI25" s="20" t="s">
        <v>5</v>
      </c>
      <c r="AJ25" s="20" t="s">
        <v>5</v>
      </c>
      <c r="AK25" s="20" t="s">
        <v>5</v>
      </c>
      <c r="AL25" s="20" t="s">
        <v>5</v>
      </c>
      <c r="AM25" s="20" t="s">
        <v>5</v>
      </c>
      <c r="AN25" s="20" t="s">
        <v>5</v>
      </c>
      <c r="AO25" s="20" t="s">
        <v>5</v>
      </c>
      <c r="AP25" s="20" t="s">
        <v>5</v>
      </c>
      <c r="AQ25" s="20" t="s">
        <v>5</v>
      </c>
      <c r="AR25" s="20" t="s">
        <v>5</v>
      </c>
      <c r="AS25" s="20" t="s">
        <v>5</v>
      </c>
      <c r="AT25" s="20" t="s">
        <v>5</v>
      </c>
      <c r="AU25" s="20" t="s">
        <v>5</v>
      </c>
    </row>
    <row r="26" spans="1:47" ht="38.25" customHeight="1" x14ac:dyDescent="0.25">
      <c r="A26" s="174"/>
      <c r="B26" s="191" t="s">
        <v>115</v>
      </c>
      <c r="C26" s="192"/>
      <c r="D26" s="36">
        <v>1</v>
      </c>
      <c r="E26" s="36">
        <v>1</v>
      </c>
      <c r="F26" s="36">
        <v>1</v>
      </c>
      <c r="G26" s="36">
        <v>1</v>
      </c>
      <c r="H26" s="44">
        <v>1</v>
      </c>
      <c r="I26" s="44">
        <v>1</v>
      </c>
      <c r="J26" s="44">
        <v>1</v>
      </c>
      <c r="K26" s="17">
        <v>1</v>
      </c>
      <c r="L26" s="17">
        <v>1</v>
      </c>
      <c r="M26" s="17">
        <v>1</v>
      </c>
      <c r="N26" s="17">
        <v>1</v>
      </c>
      <c r="O26" s="17">
        <v>1</v>
      </c>
      <c r="P26" s="17">
        <v>0</v>
      </c>
      <c r="Q26" s="17">
        <v>1</v>
      </c>
      <c r="R26" s="17">
        <v>1</v>
      </c>
      <c r="S26" s="17">
        <v>1</v>
      </c>
      <c r="T26" s="17">
        <v>1</v>
      </c>
      <c r="U26" s="17">
        <v>1</v>
      </c>
      <c r="V26" s="17">
        <v>1</v>
      </c>
      <c r="W26" s="17">
        <v>1</v>
      </c>
      <c r="X26" s="17">
        <v>1</v>
      </c>
      <c r="Y26" s="17">
        <v>1</v>
      </c>
      <c r="Z26" s="17">
        <v>1</v>
      </c>
      <c r="AA26" s="17">
        <v>1</v>
      </c>
      <c r="AB26" s="17">
        <v>1</v>
      </c>
      <c r="AC26" s="17">
        <v>1</v>
      </c>
      <c r="AD26" s="17">
        <v>1</v>
      </c>
      <c r="AE26" s="17">
        <v>1</v>
      </c>
      <c r="AF26" s="17">
        <v>1</v>
      </c>
      <c r="AG26" s="17">
        <v>1</v>
      </c>
      <c r="AH26" s="17">
        <v>1</v>
      </c>
      <c r="AI26" s="17">
        <v>1</v>
      </c>
      <c r="AJ26" s="17">
        <v>1</v>
      </c>
      <c r="AK26" s="17">
        <v>1</v>
      </c>
      <c r="AL26" s="17">
        <v>1</v>
      </c>
      <c r="AM26" s="17">
        <v>1</v>
      </c>
      <c r="AN26" s="17">
        <v>1</v>
      </c>
      <c r="AO26" s="17">
        <v>1</v>
      </c>
      <c r="AP26" s="17">
        <v>1</v>
      </c>
      <c r="AQ26" s="17">
        <v>1</v>
      </c>
      <c r="AR26" s="17">
        <v>1</v>
      </c>
      <c r="AS26" s="17">
        <v>1</v>
      </c>
      <c r="AT26" s="17">
        <v>0</v>
      </c>
      <c r="AU26" s="17">
        <v>1</v>
      </c>
    </row>
    <row r="27" spans="1:47" s="14" customFormat="1" ht="21" customHeight="1" x14ac:dyDescent="0.25">
      <c r="A27" s="174"/>
      <c r="B27" s="189" t="s">
        <v>116</v>
      </c>
      <c r="C27" s="190"/>
      <c r="D27" s="20" t="s">
        <v>5</v>
      </c>
      <c r="E27" s="20" t="s">
        <v>5</v>
      </c>
      <c r="F27" s="20" t="s">
        <v>5</v>
      </c>
      <c r="G27" s="20" t="s">
        <v>5</v>
      </c>
      <c r="H27" s="20" t="s">
        <v>5</v>
      </c>
      <c r="I27" s="20" t="s">
        <v>5</v>
      </c>
      <c r="J27" s="20" t="s">
        <v>5</v>
      </c>
      <c r="K27" s="20" t="s">
        <v>5</v>
      </c>
      <c r="L27" s="20" t="s">
        <v>5</v>
      </c>
      <c r="M27" s="20" t="s">
        <v>5</v>
      </c>
      <c r="N27" s="20" t="s">
        <v>5</v>
      </c>
      <c r="O27" s="20" t="s">
        <v>5</v>
      </c>
      <c r="P27" s="20" t="s">
        <v>5</v>
      </c>
      <c r="Q27" s="20" t="s">
        <v>5</v>
      </c>
      <c r="R27" s="20" t="s">
        <v>5</v>
      </c>
      <c r="S27" s="20" t="s">
        <v>5</v>
      </c>
      <c r="T27" s="20" t="s">
        <v>5</v>
      </c>
      <c r="U27" s="20" t="s">
        <v>5</v>
      </c>
      <c r="V27" s="20" t="s">
        <v>5</v>
      </c>
      <c r="W27" s="20" t="s">
        <v>5</v>
      </c>
      <c r="X27" s="20" t="s">
        <v>5</v>
      </c>
      <c r="Y27" s="20" t="s">
        <v>5</v>
      </c>
      <c r="Z27" s="20" t="s">
        <v>5</v>
      </c>
      <c r="AA27" s="20" t="s">
        <v>5</v>
      </c>
      <c r="AB27" s="20" t="s">
        <v>5</v>
      </c>
      <c r="AC27" s="20" t="s">
        <v>5</v>
      </c>
      <c r="AD27" s="20" t="s">
        <v>5</v>
      </c>
      <c r="AE27" s="20" t="s">
        <v>5</v>
      </c>
      <c r="AF27" s="20" t="s">
        <v>5</v>
      </c>
      <c r="AG27" s="20" t="s">
        <v>5</v>
      </c>
      <c r="AH27" s="20" t="s">
        <v>5</v>
      </c>
      <c r="AI27" s="20" t="s">
        <v>5</v>
      </c>
      <c r="AJ27" s="20" t="s">
        <v>5</v>
      </c>
      <c r="AK27" s="20" t="s">
        <v>5</v>
      </c>
      <c r="AL27" s="20" t="s">
        <v>5</v>
      </c>
      <c r="AM27" s="20" t="s">
        <v>5</v>
      </c>
      <c r="AN27" s="20" t="s">
        <v>5</v>
      </c>
      <c r="AO27" s="20" t="s">
        <v>5</v>
      </c>
      <c r="AP27" s="20" t="s">
        <v>5</v>
      </c>
      <c r="AQ27" s="20" t="s">
        <v>5</v>
      </c>
      <c r="AR27" s="20" t="s">
        <v>5</v>
      </c>
      <c r="AS27" s="20" t="s">
        <v>5</v>
      </c>
      <c r="AT27" s="20" t="s">
        <v>5</v>
      </c>
      <c r="AU27" s="20" t="s">
        <v>5</v>
      </c>
    </row>
    <row r="28" spans="1:47" ht="38.25" customHeight="1" x14ac:dyDescent="0.25">
      <c r="A28" s="174"/>
      <c r="B28" s="191" t="s">
        <v>117</v>
      </c>
      <c r="C28" s="192"/>
      <c r="D28" s="36" t="s">
        <v>10</v>
      </c>
      <c r="E28" s="36" t="s">
        <v>10</v>
      </c>
      <c r="F28" s="36" t="s">
        <v>10</v>
      </c>
      <c r="G28" s="36">
        <v>1</v>
      </c>
      <c r="H28" s="44">
        <v>1</v>
      </c>
      <c r="I28" s="44">
        <v>1</v>
      </c>
      <c r="J28" s="44" t="s">
        <v>10</v>
      </c>
      <c r="K28" s="17">
        <v>1</v>
      </c>
      <c r="L28" s="17" t="s">
        <v>10</v>
      </c>
      <c r="M28" s="17" t="s">
        <v>10</v>
      </c>
      <c r="N28" s="17">
        <v>1</v>
      </c>
      <c r="O28" s="17" t="s">
        <v>10</v>
      </c>
      <c r="P28" s="17" t="s">
        <v>10</v>
      </c>
      <c r="Q28" s="17">
        <v>1</v>
      </c>
      <c r="R28" s="17" t="s">
        <v>10</v>
      </c>
      <c r="S28" s="17" t="s">
        <v>10</v>
      </c>
      <c r="T28" s="17" t="s">
        <v>10</v>
      </c>
      <c r="U28" s="17">
        <v>1</v>
      </c>
      <c r="V28" s="17" t="s">
        <v>10</v>
      </c>
      <c r="W28" s="17" t="s">
        <v>10</v>
      </c>
      <c r="X28" s="17" t="s">
        <v>10</v>
      </c>
      <c r="Y28" s="17" t="s">
        <v>10</v>
      </c>
      <c r="Z28" s="17" t="s">
        <v>10</v>
      </c>
      <c r="AA28" s="17">
        <v>0</v>
      </c>
      <c r="AB28" s="17" t="s">
        <v>10</v>
      </c>
      <c r="AC28" s="17" t="s">
        <v>10</v>
      </c>
      <c r="AD28" s="17">
        <v>1</v>
      </c>
      <c r="AE28" s="17">
        <v>1</v>
      </c>
      <c r="AF28" s="17">
        <v>1</v>
      </c>
      <c r="AG28" s="17" t="s">
        <v>10</v>
      </c>
      <c r="AH28" s="17">
        <v>1</v>
      </c>
      <c r="AI28" s="17" t="s">
        <v>10</v>
      </c>
      <c r="AJ28" s="17" t="s">
        <v>10</v>
      </c>
      <c r="AK28" s="17">
        <v>1</v>
      </c>
      <c r="AL28" s="17" t="s">
        <v>10</v>
      </c>
      <c r="AM28" s="17">
        <v>0</v>
      </c>
      <c r="AN28" s="17">
        <v>0</v>
      </c>
      <c r="AO28" s="17">
        <v>1</v>
      </c>
      <c r="AP28" s="17">
        <v>1</v>
      </c>
      <c r="AQ28" s="17" t="s">
        <v>10</v>
      </c>
      <c r="AR28" s="17">
        <v>1</v>
      </c>
      <c r="AS28" s="17" t="s">
        <v>10</v>
      </c>
      <c r="AT28" s="17">
        <v>0</v>
      </c>
      <c r="AU28" s="17" t="s">
        <v>10</v>
      </c>
    </row>
    <row r="29" spans="1:47" s="22" customFormat="1" ht="27.75" customHeight="1" x14ac:dyDescent="0.25">
      <c r="A29" s="179" t="s">
        <v>11</v>
      </c>
      <c r="B29" s="180"/>
      <c r="C29" s="181"/>
      <c r="D29" s="21">
        <f>ROUND((SUM(D7:D9,D11,D13:D15,D18:D20,D24,D26)/12*100),0)</f>
        <v>100</v>
      </c>
      <c r="E29" s="21">
        <f>ROUND((SUM(E7:E9,E11,E13:E15,E18:E20,E24,E26)/12*100),0)</f>
        <v>83</v>
      </c>
      <c r="F29" s="21">
        <f>ROUND((SUM(F7:F9,F11,F13:F15,F18:F20,F24,F26)/12*100),0)</f>
        <v>100</v>
      </c>
      <c r="G29" s="21">
        <f>ROUND((SUM(G7:G9,G11,G13:G15,G18:G20,G24,G26,G28)/13*100),0)</f>
        <v>100</v>
      </c>
      <c r="H29" s="21">
        <f>ROUND((SUM(H7:H9,H11,H13:H16,H18:H20,H24,H26,H28)/14*100),0)</f>
        <v>93</v>
      </c>
      <c r="I29" s="21">
        <f>ROUND((SUM(I7:I9,I11,I13:I16,I18:I20,I24,I26,I28)/14*100),0)</f>
        <v>100</v>
      </c>
      <c r="J29" s="21">
        <f>ROUND((SUM(J7:J9,J11,J13:J15,J18:J20,J24,J26)/12*100),0)</f>
        <v>83</v>
      </c>
      <c r="K29" s="21">
        <f>ROUND((SUM(K7:K9,K11,K13:K16,K18:K20,K24,K26,K28)/14*100),0)</f>
        <v>100</v>
      </c>
      <c r="L29" s="21">
        <f>ROUND((SUM(L7:L9,L11,L13:L16,L18:L20,L24,L26,)/13*100),0)</f>
        <v>100</v>
      </c>
      <c r="M29" s="21">
        <f>ROUND((SUM(M7:M9,M11,M13:M15,M18:M20,M24,M26)/12*100),0)</f>
        <v>67</v>
      </c>
      <c r="N29" s="21">
        <f>ROUND((SUM(N7:N9,N11,N13:N16,N18:N20,N24,N26,N28)/14*100),0)</f>
        <v>100</v>
      </c>
      <c r="O29" s="21">
        <f>ROUND((SUM(O7:O9,O11,O13:O15,O18:O20,O24,O26)/12*100),0)</f>
        <v>100</v>
      </c>
      <c r="P29" s="21">
        <f>ROUND((SUM(P7:P9,P11,P13:P15,P18:P20,P24,P26)/12*100),0)</f>
        <v>75</v>
      </c>
      <c r="Q29" s="21">
        <f>ROUND((SUM(Q7:Q9,Q11,Q13:Q16,Q18:Q20,Q24,Q26,Q28)/14*100),0)</f>
        <v>100</v>
      </c>
      <c r="R29" s="21">
        <f>ROUND((SUM(R7:R9,R11,R13:R15,R18:R20,R24,R26)/12*100),0)</f>
        <v>100</v>
      </c>
      <c r="S29" s="21">
        <f>ROUND((SUM(S7:S9,S11,S13:S15,S18:S20,S24,S26)/12*100),0)</f>
        <v>100</v>
      </c>
      <c r="T29" s="21">
        <f>ROUND((SUM(T7:T9,T11,T13:T15,T18:T20,T24,T26)/12*100),0)</f>
        <v>100</v>
      </c>
      <c r="U29" s="21">
        <f>ROUND((SUM(U7:U9,U11,U13:U16,U18:U20,U24,U26,U28)/14*100),0)</f>
        <v>100</v>
      </c>
      <c r="V29" s="21">
        <f>ROUND((SUM(V7:V9,V11,V13,V15,V18:V20,V24,V26,)/11*100),0)</f>
        <v>100</v>
      </c>
      <c r="W29" s="21">
        <f>ROUND((SUM(W7:W9,W11,W13:W15,W18:W20,W24,W26)/12*100),0)</f>
        <v>100</v>
      </c>
      <c r="X29" s="21">
        <f t="shared" ref="X29:AC29" si="0">ROUND((SUM(X7:X9,X11,X13:X15,X18:X20,X24,X26)/12*100),0)</f>
        <v>100</v>
      </c>
      <c r="Y29" s="21">
        <f t="shared" si="0"/>
        <v>92</v>
      </c>
      <c r="Z29" s="21">
        <f t="shared" si="0"/>
        <v>83</v>
      </c>
      <c r="AA29" s="21">
        <f>ROUND((SUM(AA7:AA9,AA11,AA13:AA16,AA18:AA20,AA24,AA26,AA28)/14*100),0)</f>
        <v>64</v>
      </c>
      <c r="AB29" s="21">
        <f t="shared" si="0"/>
        <v>75</v>
      </c>
      <c r="AC29" s="21">
        <f t="shared" si="0"/>
        <v>100</v>
      </c>
      <c r="AD29" s="21">
        <f>ROUND((SUM(AD7:AD9,AD11,AD13:AD16,AD18:AD20,AD24,AD26,AD28)/14*100),0)</f>
        <v>100</v>
      </c>
      <c r="AE29" s="21">
        <f>ROUND((SUM(AE7:AE9,AE11,AE13:AE16,AE18:AE20,AE24,AE26,AE28)/14*100),0)</f>
        <v>100</v>
      </c>
      <c r="AF29" s="21">
        <f>ROUND((SUM(AF7:AF9,AF11,AF13:AF16,AF18:AF20,AF24,AF26,AF28)/14*100),0)</f>
        <v>100</v>
      </c>
      <c r="AG29" s="21">
        <f t="shared" ref="AG29:AL29" si="1">ROUND((SUM(AG7:AG9,AG11,AG13:AG15,AG18:AG20,AG24,AG26)/12*100),0)</f>
        <v>100</v>
      </c>
      <c r="AH29" s="21">
        <f>ROUND((SUM(AH7:AH9,AH11,AH13:AH16,AH18:AH20,AH24,AH26,AH28)/14*100),0)</f>
        <v>100</v>
      </c>
      <c r="AI29" s="21">
        <f t="shared" si="1"/>
        <v>100</v>
      </c>
      <c r="AJ29" s="21">
        <f t="shared" si="1"/>
        <v>100</v>
      </c>
      <c r="AK29" s="21">
        <f>ROUND((SUM(AK7:AK9,AK11,AK13:AK16,AK18:AK20,AK24,AK26,AK28)/14*100),0)</f>
        <v>100</v>
      </c>
      <c r="AL29" s="21">
        <f t="shared" si="1"/>
        <v>100</v>
      </c>
      <c r="AM29" s="21">
        <f>ROUND((SUM(AM7:AM9,AM11,AM13:AM16,AM18:AM20,AM24,AM26,AM28)/14*100),0)</f>
        <v>86</v>
      </c>
      <c r="AN29" s="21">
        <f t="shared" ref="AN29:AP29" si="2">ROUND((SUM(AN7:AN9,AN11,AN13:AN16,AN18:AN20,AN24,AN26,AN28)/14*100),0)</f>
        <v>79</v>
      </c>
      <c r="AO29" s="21">
        <f t="shared" si="2"/>
        <v>100</v>
      </c>
      <c r="AP29" s="21">
        <f t="shared" si="2"/>
        <v>100</v>
      </c>
      <c r="AQ29" s="21">
        <f t="shared" ref="AQ29:AS29" si="3">ROUND((SUM(AQ7:AQ9,AQ11,AQ13:AQ15,AQ18:AQ20,AQ24,AQ26)/12*100),0)</f>
        <v>100</v>
      </c>
      <c r="AR29" s="21">
        <f t="shared" ref="AR29" si="4">ROUND((SUM(AR7:AR9,AR11,AR13:AR16,AR18:AR20,AR24,AR26,AR28)/14*100),0)</f>
        <v>100</v>
      </c>
      <c r="AS29" s="21">
        <f t="shared" si="3"/>
        <v>100</v>
      </c>
      <c r="AT29" s="21">
        <f t="shared" ref="AT29" si="5">ROUND((SUM(AT7:AT9,AT11,AT13:AT16,AT18:AT20,AT24,AT26,AT28)/14*100),0)</f>
        <v>79</v>
      </c>
      <c r="AU29" s="21">
        <f t="shared" ref="AU29" si="6">ROUND((SUM(AU7:AU9,AU11,AU13:AU15,AU18:AU20,AU24,AU26)/12*100),0)</f>
        <v>92</v>
      </c>
    </row>
    <row r="30" spans="1:47" s="14" customFormat="1" ht="31.5" customHeight="1" x14ac:dyDescent="0.25">
      <c r="A30" s="182" t="s">
        <v>12</v>
      </c>
      <c r="B30" s="183" t="s">
        <v>13</v>
      </c>
      <c r="C30" s="183"/>
      <c r="D30" s="23" t="s">
        <v>5</v>
      </c>
      <c r="E30" s="23" t="s">
        <v>5</v>
      </c>
      <c r="F30" s="23" t="s">
        <v>5</v>
      </c>
      <c r="G30" s="23" t="s">
        <v>5</v>
      </c>
      <c r="H30" s="23" t="s">
        <v>5</v>
      </c>
      <c r="I30" s="23" t="s">
        <v>5</v>
      </c>
      <c r="J30" s="23" t="s">
        <v>5</v>
      </c>
      <c r="K30" s="23" t="s">
        <v>5</v>
      </c>
      <c r="L30" s="23" t="s">
        <v>5</v>
      </c>
      <c r="M30" s="23" t="s">
        <v>5</v>
      </c>
      <c r="N30" s="23" t="s">
        <v>5</v>
      </c>
      <c r="O30" s="23" t="s">
        <v>5</v>
      </c>
      <c r="P30" s="23" t="s">
        <v>5</v>
      </c>
      <c r="Q30" s="23" t="s">
        <v>5</v>
      </c>
      <c r="R30" s="23" t="s">
        <v>5</v>
      </c>
      <c r="S30" s="23" t="s">
        <v>5</v>
      </c>
      <c r="T30" s="23" t="s">
        <v>5</v>
      </c>
      <c r="U30" s="23" t="s">
        <v>5</v>
      </c>
      <c r="V30" s="23" t="s">
        <v>5</v>
      </c>
      <c r="W30" s="23" t="s">
        <v>5</v>
      </c>
      <c r="X30" s="23" t="s">
        <v>5</v>
      </c>
      <c r="Y30" s="23" t="s">
        <v>5</v>
      </c>
      <c r="Z30" s="23" t="s">
        <v>5</v>
      </c>
      <c r="AA30" s="23" t="s">
        <v>5</v>
      </c>
      <c r="AB30" s="23" t="s">
        <v>5</v>
      </c>
      <c r="AC30" s="23" t="s">
        <v>5</v>
      </c>
      <c r="AD30" s="23" t="s">
        <v>5</v>
      </c>
      <c r="AE30" s="23" t="s">
        <v>5</v>
      </c>
      <c r="AF30" s="23" t="s">
        <v>5</v>
      </c>
      <c r="AG30" s="23" t="s">
        <v>5</v>
      </c>
      <c r="AH30" s="23" t="s">
        <v>5</v>
      </c>
      <c r="AI30" s="23" t="s">
        <v>5</v>
      </c>
      <c r="AJ30" s="23" t="s">
        <v>5</v>
      </c>
      <c r="AK30" s="23" t="s">
        <v>5</v>
      </c>
      <c r="AL30" s="23" t="s">
        <v>5</v>
      </c>
      <c r="AM30" s="23" t="s">
        <v>5</v>
      </c>
      <c r="AN30" s="23" t="s">
        <v>5</v>
      </c>
      <c r="AO30" s="23" t="s">
        <v>5</v>
      </c>
      <c r="AP30" s="23" t="s">
        <v>5</v>
      </c>
      <c r="AQ30" s="23" t="s">
        <v>5</v>
      </c>
      <c r="AR30" s="23" t="s">
        <v>5</v>
      </c>
      <c r="AS30" s="23" t="s">
        <v>5</v>
      </c>
      <c r="AT30" s="23" t="s">
        <v>5</v>
      </c>
      <c r="AU30" s="23" t="s">
        <v>5</v>
      </c>
    </row>
    <row r="31" spans="1:47" s="14" customFormat="1" ht="15.75" x14ac:dyDescent="0.25">
      <c r="A31" s="182"/>
      <c r="B31" s="183" t="s">
        <v>14</v>
      </c>
      <c r="C31" s="183"/>
      <c r="D31" s="23" t="s">
        <v>5</v>
      </c>
      <c r="E31" s="23" t="s">
        <v>5</v>
      </c>
      <c r="F31" s="23" t="s">
        <v>5</v>
      </c>
      <c r="G31" s="23" t="s">
        <v>5</v>
      </c>
      <c r="H31" s="23" t="s">
        <v>5</v>
      </c>
      <c r="I31" s="23" t="s">
        <v>5</v>
      </c>
      <c r="J31" s="23" t="s">
        <v>5</v>
      </c>
      <c r="K31" s="23" t="s">
        <v>5</v>
      </c>
      <c r="L31" s="23" t="s">
        <v>5</v>
      </c>
      <c r="M31" s="23" t="s">
        <v>5</v>
      </c>
      <c r="N31" s="23" t="s">
        <v>5</v>
      </c>
      <c r="O31" s="23" t="s">
        <v>5</v>
      </c>
      <c r="P31" s="23" t="s">
        <v>5</v>
      </c>
      <c r="Q31" s="23" t="s">
        <v>5</v>
      </c>
      <c r="R31" s="23" t="s">
        <v>5</v>
      </c>
      <c r="S31" s="23" t="s">
        <v>5</v>
      </c>
      <c r="T31" s="23" t="s">
        <v>5</v>
      </c>
      <c r="U31" s="23" t="s">
        <v>5</v>
      </c>
      <c r="V31" s="23" t="s">
        <v>5</v>
      </c>
      <c r="W31" s="23" t="s">
        <v>5</v>
      </c>
      <c r="X31" s="23" t="s">
        <v>5</v>
      </c>
      <c r="Y31" s="23" t="s">
        <v>5</v>
      </c>
      <c r="Z31" s="23" t="s">
        <v>5</v>
      </c>
      <c r="AA31" s="23" t="s">
        <v>5</v>
      </c>
      <c r="AB31" s="23" t="s">
        <v>5</v>
      </c>
      <c r="AC31" s="23" t="s">
        <v>5</v>
      </c>
      <c r="AD31" s="23" t="s">
        <v>5</v>
      </c>
      <c r="AE31" s="23" t="s">
        <v>5</v>
      </c>
      <c r="AF31" s="23" t="s">
        <v>5</v>
      </c>
      <c r="AG31" s="23" t="s">
        <v>5</v>
      </c>
      <c r="AH31" s="23" t="s">
        <v>5</v>
      </c>
      <c r="AI31" s="23" t="s">
        <v>5</v>
      </c>
      <c r="AJ31" s="23" t="s">
        <v>5</v>
      </c>
      <c r="AK31" s="23" t="s">
        <v>5</v>
      </c>
      <c r="AL31" s="23" t="s">
        <v>5</v>
      </c>
      <c r="AM31" s="23" t="s">
        <v>5</v>
      </c>
      <c r="AN31" s="23" t="s">
        <v>5</v>
      </c>
      <c r="AO31" s="23" t="s">
        <v>5</v>
      </c>
      <c r="AP31" s="23" t="s">
        <v>5</v>
      </c>
      <c r="AQ31" s="23" t="s">
        <v>5</v>
      </c>
      <c r="AR31" s="23" t="s">
        <v>5</v>
      </c>
      <c r="AS31" s="23" t="s">
        <v>5</v>
      </c>
      <c r="AT31" s="23" t="s">
        <v>5</v>
      </c>
      <c r="AU31" s="23" t="s">
        <v>5</v>
      </c>
    </row>
    <row r="32" spans="1:47" ht="21" customHeight="1" x14ac:dyDescent="0.25">
      <c r="A32" s="182"/>
      <c r="B32" s="184" t="s">
        <v>15</v>
      </c>
      <c r="C32" s="185"/>
      <c r="D32" s="17">
        <v>1</v>
      </c>
      <c r="E32" s="36">
        <v>1</v>
      </c>
      <c r="F32" s="17">
        <v>1</v>
      </c>
      <c r="G32" s="17">
        <v>1</v>
      </c>
      <c r="H32" s="17">
        <v>1</v>
      </c>
      <c r="I32" s="17">
        <v>1</v>
      </c>
      <c r="J32" s="17">
        <v>1</v>
      </c>
      <c r="K32" s="36">
        <v>1</v>
      </c>
      <c r="L32" s="36">
        <v>1</v>
      </c>
      <c r="M32" s="36">
        <v>1</v>
      </c>
      <c r="N32" s="36">
        <v>1</v>
      </c>
      <c r="O32" s="36">
        <v>1</v>
      </c>
      <c r="P32" s="36">
        <v>1</v>
      </c>
      <c r="Q32" s="36">
        <v>1</v>
      </c>
      <c r="R32" s="36">
        <v>1</v>
      </c>
      <c r="S32" s="36">
        <v>1</v>
      </c>
      <c r="T32" s="36">
        <v>1</v>
      </c>
      <c r="U32" s="36">
        <v>1</v>
      </c>
      <c r="V32" s="36">
        <v>1</v>
      </c>
      <c r="W32" s="36">
        <v>1</v>
      </c>
      <c r="X32" s="36">
        <v>1</v>
      </c>
      <c r="Y32" s="36">
        <v>1</v>
      </c>
      <c r="Z32" s="44">
        <v>1</v>
      </c>
      <c r="AA32" s="44">
        <v>1</v>
      </c>
      <c r="AB32" s="44">
        <v>1</v>
      </c>
      <c r="AC32" s="44">
        <v>1</v>
      </c>
      <c r="AD32" s="44">
        <v>1</v>
      </c>
      <c r="AE32" s="44">
        <v>1</v>
      </c>
      <c r="AF32" s="44">
        <v>1</v>
      </c>
      <c r="AG32" s="46">
        <v>1</v>
      </c>
      <c r="AH32" s="44">
        <v>1</v>
      </c>
      <c r="AI32" s="46">
        <v>1</v>
      </c>
      <c r="AJ32" s="44">
        <v>1</v>
      </c>
      <c r="AK32" s="46">
        <v>1</v>
      </c>
      <c r="AL32" s="17">
        <v>1</v>
      </c>
      <c r="AM32" s="17">
        <v>1</v>
      </c>
      <c r="AN32" s="17">
        <v>1</v>
      </c>
      <c r="AO32" s="17">
        <v>1</v>
      </c>
      <c r="AP32" s="17">
        <v>1</v>
      </c>
      <c r="AQ32" s="17">
        <v>1</v>
      </c>
      <c r="AR32" s="17">
        <v>1</v>
      </c>
      <c r="AS32" s="17">
        <v>1</v>
      </c>
      <c r="AT32" s="17">
        <v>1</v>
      </c>
      <c r="AU32" s="17">
        <v>1</v>
      </c>
    </row>
    <row r="33" spans="1:47" ht="23.25" customHeight="1" x14ac:dyDescent="0.25">
      <c r="A33" s="182"/>
      <c r="B33" s="186" t="s">
        <v>16</v>
      </c>
      <c r="C33" s="187"/>
      <c r="D33" s="17">
        <v>1</v>
      </c>
      <c r="E33" s="36">
        <v>1</v>
      </c>
      <c r="F33" s="17">
        <v>1</v>
      </c>
      <c r="G33" s="17">
        <v>1</v>
      </c>
      <c r="H33" s="17">
        <v>1</v>
      </c>
      <c r="I33" s="17">
        <v>1</v>
      </c>
      <c r="J33" s="17">
        <v>1</v>
      </c>
      <c r="K33" s="36">
        <v>1</v>
      </c>
      <c r="L33" s="36">
        <v>1</v>
      </c>
      <c r="M33" s="36">
        <v>1</v>
      </c>
      <c r="N33" s="36">
        <v>1</v>
      </c>
      <c r="O33" s="36">
        <v>1</v>
      </c>
      <c r="P33" s="36">
        <v>1</v>
      </c>
      <c r="Q33" s="36">
        <v>1</v>
      </c>
      <c r="R33" s="36">
        <v>1</v>
      </c>
      <c r="S33" s="36">
        <v>1</v>
      </c>
      <c r="T33" s="36">
        <v>1</v>
      </c>
      <c r="U33" s="36">
        <v>1</v>
      </c>
      <c r="V33" s="36">
        <v>1</v>
      </c>
      <c r="W33" s="36">
        <v>1</v>
      </c>
      <c r="X33" s="36">
        <v>1</v>
      </c>
      <c r="Y33" s="36">
        <v>1</v>
      </c>
      <c r="Z33" s="44">
        <v>1</v>
      </c>
      <c r="AA33" s="44">
        <v>1</v>
      </c>
      <c r="AB33" s="44">
        <v>1</v>
      </c>
      <c r="AC33" s="44">
        <v>1</v>
      </c>
      <c r="AD33" s="44">
        <v>1</v>
      </c>
      <c r="AE33" s="44">
        <v>1</v>
      </c>
      <c r="AF33" s="44">
        <v>1</v>
      </c>
      <c r="AG33" s="46">
        <v>1</v>
      </c>
      <c r="AH33" s="44">
        <v>1</v>
      </c>
      <c r="AI33" s="46">
        <v>1</v>
      </c>
      <c r="AJ33" s="44">
        <v>1</v>
      </c>
      <c r="AK33" s="46">
        <v>1</v>
      </c>
      <c r="AL33" s="17">
        <v>1</v>
      </c>
      <c r="AM33" s="17">
        <v>1</v>
      </c>
      <c r="AN33" s="17">
        <v>1</v>
      </c>
      <c r="AO33" s="17">
        <v>1</v>
      </c>
      <c r="AP33" s="17">
        <v>1</v>
      </c>
      <c r="AQ33" s="17">
        <v>1</v>
      </c>
      <c r="AR33" s="17">
        <v>1</v>
      </c>
      <c r="AS33" s="17">
        <v>1</v>
      </c>
      <c r="AT33" s="17">
        <v>1</v>
      </c>
      <c r="AU33" s="17">
        <v>1</v>
      </c>
    </row>
    <row r="34" spans="1:47" ht="20.25" customHeight="1" x14ac:dyDescent="0.25">
      <c r="A34" s="182"/>
      <c r="B34" s="186" t="s">
        <v>17</v>
      </c>
      <c r="C34" s="187"/>
      <c r="D34" s="17">
        <v>1</v>
      </c>
      <c r="E34" s="36">
        <v>1</v>
      </c>
      <c r="F34" s="17">
        <v>1</v>
      </c>
      <c r="G34" s="17">
        <v>1</v>
      </c>
      <c r="H34" s="17">
        <v>1</v>
      </c>
      <c r="I34" s="17">
        <v>1</v>
      </c>
      <c r="J34" s="17">
        <v>1</v>
      </c>
      <c r="K34" s="36">
        <v>1</v>
      </c>
      <c r="L34" s="36">
        <v>1</v>
      </c>
      <c r="M34" s="36">
        <v>1</v>
      </c>
      <c r="N34" s="36">
        <v>1</v>
      </c>
      <c r="O34" s="36">
        <v>1</v>
      </c>
      <c r="P34" s="36">
        <v>1</v>
      </c>
      <c r="Q34" s="36">
        <v>1</v>
      </c>
      <c r="R34" s="36">
        <v>1</v>
      </c>
      <c r="S34" s="36">
        <v>1</v>
      </c>
      <c r="T34" s="36">
        <v>1</v>
      </c>
      <c r="U34" s="36">
        <v>1</v>
      </c>
      <c r="V34" s="36">
        <v>1</v>
      </c>
      <c r="W34" s="36">
        <v>1</v>
      </c>
      <c r="X34" s="36">
        <v>1</v>
      </c>
      <c r="Y34" s="36">
        <v>1</v>
      </c>
      <c r="Z34" s="44">
        <v>1</v>
      </c>
      <c r="AA34" s="44">
        <v>1</v>
      </c>
      <c r="AB34" s="44">
        <v>1</v>
      </c>
      <c r="AC34" s="44">
        <v>1</v>
      </c>
      <c r="AD34" s="44">
        <v>1</v>
      </c>
      <c r="AE34" s="44">
        <v>1</v>
      </c>
      <c r="AF34" s="44">
        <v>1</v>
      </c>
      <c r="AG34" s="46">
        <v>1</v>
      </c>
      <c r="AH34" s="44">
        <v>1</v>
      </c>
      <c r="AI34" s="46">
        <v>1</v>
      </c>
      <c r="AJ34" s="44">
        <v>1</v>
      </c>
      <c r="AK34" s="46">
        <v>1</v>
      </c>
      <c r="AL34" s="17">
        <v>1</v>
      </c>
      <c r="AM34" s="17">
        <v>1</v>
      </c>
      <c r="AN34" s="17">
        <v>1</v>
      </c>
      <c r="AO34" s="17">
        <v>1</v>
      </c>
      <c r="AP34" s="17">
        <v>1</v>
      </c>
      <c r="AQ34" s="17">
        <v>1</v>
      </c>
      <c r="AR34" s="17">
        <v>1</v>
      </c>
      <c r="AS34" s="17">
        <v>1</v>
      </c>
      <c r="AT34" s="17">
        <v>1</v>
      </c>
      <c r="AU34" s="17">
        <v>1</v>
      </c>
    </row>
    <row r="35" spans="1:47" ht="19.5" customHeight="1" x14ac:dyDescent="0.25">
      <c r="A35" s="182"/>
      <c r="B35" s="186" t="s">
        <v>18</v>
      </c>
      <c r="C35" s="187"/>
      <c r="D35" s="17">
        <v>1</v>
      </c>
      <c r="E35" s="36">
        <v>1</v>
      </c>
      <c r="F35" s="17">
        <v>1</v>
      </c>
      <c r="G35" s="17">
        <v>1</v>
      </c>
      <c r="H35" s="17">
        <v>1</v>
      </c>
      <c r="I35" s="17">
        <v>1</v>
      </c>
      <c r="J35" s="17">
        <v>1</v>
      </c>
      <c r="K35" s="36">
        <v>1</v>
      </c>
      <c r="L35" s="36">
        <v>1</v>
      </c>
      <c r="M35" s="36">
        <v>1</v>
      </c>
      <c r="N35" s="36">
        <v>1</v>
      </c>
      <c r="O35" s="36">
        <v>1</v>
      </c>
      <c r="P35" s="36">
        <v>1</v>
      </c>
      <c r="Q35" s="36">
        <v>1</v>
      </c>
      <c r="R35" s="36">
        <v>1</v>
      </c>
      <c r="S35" s="36">
        <v>1</v>
      </c>
      <c r="T35" s="36">
        <v>1</v>
      </c>
      <c r="U35" s="36">
        <v>1</v>
      </c>
      <c r="V35" s="36">
        <v>1</v>
      </c>
      <c r="W35" s="36">
        <v>1</v>
      </c>
      <c r="X35" s="36">
        <v>1</v>
      </c>
      <c r="Y35" s="36">
        <v>1</v>
      </c>
      <c r="Z35" s="46">
        <v>1</v>
      </c>
      <c r="AA35" s="46">
        <v>1</v>
      </c>
      <c r="AB35" s="46">
        <v>1</v>
      </c>
      <c r="AC35" s="46">
        <v>1</v>
      </c>
      <c r="AD35" s="46">
        <v>1</v>
      </c>
      <c r="AE35" s="46">
        <v>1</v>
      </c>
      <c r="AF35" s="46">
        <v>1</v>
      </c>
      <c r="AG35" s="46">
        <v>1</v>
      </c>
      <c r="AH35" s="46">
        <v>1</v>
      </c>
      <c r="AI35" s="46">
        <v>1</v>
      </c>
      <c r="AJ35" s="46">
        <v>1</v>
      </c>
      <c r="AK35" s="46">
        <v>1</v>
      </c>
      <c r="AL35" s="36">
        <v>1</v>
      </c>
      <c r="AM35" s="36">
        <v>1</v>
      </c>
      <c r="AN35" s="36">
        <v>1</v>
      </c>
      <c r="AO35" s="36">
        <v>1</v>
      </c>
      <c r="AP35" s="36">
        <v>1</v>
      </c>
      <c r="AQ35" s="36">
        <v>1</v>
      </c>
      <c r="AR35" s="36">
        <v>1</v>
      </c>
      <c r="AS35" s="36">
        <v>1</v>
      </c>
      <c r="AT35" s="36">
        <v>1</v>
      </c>
      <c r="AU35" s="36">
        <v>1</v>
      </c>
    </row>
    <row r="36" spans="1:47" ht="19.5" customHeight="1" x14ac:dyDescent="0.25">
      <c r="A36" s="182"/>
      <c r="B36" s="186" t="s">
        <v>19</v>
      </c>
      <c r="C36" s="187"/>
      <c r="D36" s="17">
        <v>1</v>
      </c>
      <c r="E36" s="36">
        <v>1</v>
      </c>
      <c r="F36" s="17">
        <v>1</v>
      </c>
      <c r="G36" s="17">
        <v>1</v>
      </c>
      <c r="H36" s="17">
        <v>1</v>
      </c>
      <c r="I36" s="17">
        <v>1</v>
      </c>
      <c r="J36" s="17">
        <v>1</v>
      </c>
      <c r="K36" s="36">
        <v>1</v>
      </c>
      <c r="L36" s="36">
        <v>1</v>
      </c>
      <c r="M36" s="36">
        <v>1</v>
      </c>
      <c r="N36" s="36">
        <v>1</v>
      </c>
      <c r="O36" s="36">
        <v>1</v>
      </c>
      <c r="P36" s="36">
        <v>1</v>
      </c>
      <c r="Q36" s="36">
        <v>1</v>
      </c>
      <c r="R36" s="36">
        <v>1</v>
      </c>
      <c r="S36" s="36">
        <v>1</v>
      </c>
      <c r="T36" s="36">
        <v>1</v>
      </c>
      <c r="U36" s="36">
        <v>1</v>
      </c>
      <c r="V36" s="36">
        <v>1</v>
      </c>
      <c r="W36" s="36">
        <v>1</v>
      </c>
      <c r="X36" s="36">
        <v>1</v>
      </c>
      <c r="Y36" s="36">
        <v>1</v>
      </c>
      <c r="Z36" s="46">
        <v>1</v>
      </c>
      <c r="AA36" s="46">
        <v>1</v>
      </c>
      <c r="AB36" s="46">
        <v>1</v>
      </c>
      <c r="AC36" s="46">
        <v>1</v>
      </c>
      <c r="AD36" s="46">
        <v>1</v>
      </c>
      <c r="AE36" s="46">
        <v>1</v>
      </c>
      <c r="AF36" s="46">
        <v>1</v>
      </c>
      <c r="AG36" s="46">
        <v>1</v>
      </c>
      <c r="AH36" s="46">
        <v>1</v>
      </c>
      <c r="AI36" s="46">
        <v>1</v>
      </c>
      <c r="AJ36" s="46">
        <v>1</v>
      </c>
      <c r="AK36" s="46">
        <v>1</v>
      </c>
      <c r="AL36" s="36">
        <v>1</v>
      </c>
      <c r="AM36" s="36">
        <v>1</v>
      </c>
      <c r="AN36" s="36">
        <v>1</v>
      </c>
      <c r="AO36" s="36">
        <v>1</v>
      </c>
      <c r="AP36" s="36">
        <v>1</v>
      </c>
      <c r="AQ36" s="36">
        <v>1</v>
      </c>
      <c r="AR36" s="36">
        <v>1</v>
      </c>
      <c r="AS36" s="36">
        <v>1</v>
      </c>
      <c r="AT36" s="36">
        <v>1</v>
      </c>
      <c r="AU36" s="36">
        <v>1</v>
      </c>
    </row>
    <row r="37" spans="1:47" ht="24.75" customHeight="1" x14ac:dyDescent="0.25">
      <c r="A37" s="182"/>
      <c r="B37" s="186" t="s">
        <v>20</v>
      </c>
      <c r="C37" s="187"/>
      <c r="D37" s="36">
        <v>1</v>
      </c>
      <c r="E37" s="36">
        <v>1</v>
      </c>
      <c r="F37" s="17">
        <v>1</v>
      </c>
      <c r="G37" s="17">
        <v>1</v>
      </c>
      <c r="H37" s="17">
        <v>1</v>
      </c>
      <c r="I37" s="17">
        <v>1</v>
      </c>
      <c r="J37" s="17">
        <v>1</v>
      </c>
      <c r="K37" s="36">
        <v>1</v>
      </c>
      <c r="L37" s="36">
        <v>1</v>
      </c>
      <c r="M37" s="36">
        <v>1</v>
      </c>
      <c r="N37" s="36">
        <v>1</v>
      </c>
      <c r="O37" s="36">
        <v>1</v>
      </c>
      <c r="P37" s="36">
        <v>1</v>
      </c>
      <c r="Q37" s="36">
        <v>1</v>
      </c>
      <c r="R37" s="36">
        <v>1</v>
      </c>
      <c r="S37" s="36">
        <v>1</v>
      </c>
      <c r="T37" s="36">
        <v>1</v>
      </c>
      <c r="U37" s="36">
        <v>1</v>
      </c>
      <c r="V37" s="36">
        <v>1</v>
      </c>
      <c r="W37" s="36">
        <v>1</v>
      </c>
      <c r="X37" s="36">
        <v>1</v>
      </c>
      <c r="Y37" s="36">
        <v>1</v>
      </c>
      <c r="Z37" s="46">
        <v>1</v>
      </c>
      <c r="AA37" s="46">
        <v>1</v>
      </c>
      <c r="AB37" s="46">
        <v>1</v>
      </c>
      <c r="AC37" s="46">
        <v>1</v>
      </c>
      <c r="AD37" s="46">
        <v>0</v>
      </c>
      <c r="AE37" s="46">
        <v>1</v>
      </c>
      <c r="AF37" s="46">
        <v>1</v>
      </c>
      <c r="AG37" s="46">
        <v>1</v>
      </c>
      <c r="AH37" s="46">
        <v>1</v>
      </c>
      <c r="AI37" s="46">
        <v>1</v>
      </c>
      <c r="AJ37" s="46">
        <v>1</v>
      </c>
      <c r="AK37" s="46">
        <v>1</v>
      </c>
      <c r="AL37" s="36">
        <v>1</v>
      </c>
      <c r="AM37" s="36">
        <v>1</v>
      </c>
      <c r="AN37" s="36">
        <v>1</v>
      </c>
      <c r="AO37" s="36">
        <v>1</v>
      </c>
      <c r="AP37" s="36">
        <v>1</v>
      </c>
      <c r="AQ37" s="36">
        <v>1</v>
      </c>
      <c r="AR37" s="36">
        <v>1</v>
      </c>
      <c r="AS37" s="36">
        <v>1</v>
      </c>
      <c r="AT37" s="36">
        <v>1</v>
      </c>
      <c r="AU37" s="36">
        <v>1</v>
      </c>
    </row>
    <row r="38" spans="1:47" ht="50.25" customHeight="1" x14ac:dyDescent="0.25">
      <c r="A38" s="182"/>
      <c r="B38" s="186" t="s">
        <v>21</v>
      </c>
      <c r="C38" s="187"/>
      <c r="D38" s="17">
        <v>1</v>
      </c>
      <c r="E38" s="36">
        <v>1</v>
      </c>
      <c r="F38" s="17">
        <v>1</v>
      </c>
      <c r="G38" s="17">
        <v>1</v>
      </c>
      <c r="H38" s="17">
        <v>1</v>
      </c>
      <c r="I38" s="17">
        <v>1</v>
      </c>
      <c r="J38" s="17">
        <v>1</v>
      </c>
      <c r="K38" s="36">
        <v>1</v>
      </c>
      <c r="L38" s="36">
        <v>1</v>
      </c>
      <c r="M38" s="36">
        <v>1</v>
      </c>
      <c r="N38" s="36">
        <v>0</v>
      </c>
      <c r="O38" s="36">
        <v>0</v>
      </c>
      <c r="P38" s="36">
        <v>1</v>
      </c>
      <c r="Q38" s="36">
        <v>1</v>
      </c>
      <c r="R38" s="36">
        <v>1</v>
      </c>
      <c r="S38" s="36">
        <v>1</v>
      </c>
      <c r="T38" s="36">
        <v>1</v>
      </c>
      <c r="U38" s="36">
        <v>1</v>
      </c>
      <c r="V38" s="36">
        <v>1</v>
      </c>
      <c r="W38" s="36">
        <v>1</v>
      </c>
      <c r="X38" s="36">
        <v>1</v>
      </c>
      <c r="Y38" s="36">
        <v>1</v>
      </c>
      <c r="Z38" s="46">
        <v>1</v>
      </c>
      <c r="AA38" s="46">
        <v>1</v>
      </c>
      <c r="AB38" s="46">
        <v>1</v>
      </c>
      <c r="AC38" s="46">
        <v>1</v>
      </c>
      <c r="AD38" s="46">
        <v>1</v>
      </c>
      <c r="AE38" s="46">
        <v>1</v>
      </c>
      <c r="AF38" s="46">
        <v>1</v>
      </c>
      <c r="AG38" s="46">
        <v>1</v>
      </c>
      <c r="AH38" s="46">
        <v>1</v>
      </c>
      <c r="AI38" s="46">
        <v>1</v>
      </c>
      <c r="AJ38" s="46">
        <v>1</v>
      </c>
      <c r="AK38" s="46">
        <v>1</v>
      </c>
      <c r="AL38" s="36">
        <v>1</v>
      </c>
      <c r="AM38" s="36">
        <v>1</v>
      </c>
      <c r="AN38" s="36">
        <v>1</v>
      </c>
      <c r="AO38" s="36">
        <v>1</v>
      </c>
      <c r="AP38" s="36">
        <v>1</v>
      </c>
      <c r="AQ38" s="36">
        <v>1</v>
      </c>
      <c r="AR38" s="36">
        <v>1</v>
      </c>
      <c r="AS38" s="36">
        <v>1</v>
      </c>
      <c r="AT38" s="36">
        <v>1</v>
      </c>
      <c r="AU38" s="36">
        <v>1</v>
      </c>
    </row>
    <row r="39" spans="1:47" ht="62.25" customHeight="1" x14ac:dyDescent="0.25">
      <c r="A39" s="182"/>
      <c r="B39" s="186" t="s">
        <v>22</v>
      </c>
      <c r="C39" s="187"/>
      <c r="D39" s="36">
        <v>1</v>
      </c>
      <c r="E39" s="36">
        <v>1</v>
      </c>
      <c r="F39" s="36">
        <v>1</v>
      </c>
      <c r="G39" s="36">
        <v>1</v>
      </c>
      <c r="H39" s="36">
        <v>1</v>
      </c>
      <c r="I39" s="36">
        <v>1</v>
      </c>
      <c r="J39" s="36">
        <v>1</v>
      </c>
      <c r="K39" s="36">
        <v>1</v>
      </c>
      <c r="L39" s="36">
        <v>1</v>
      </c>
      <c r="M39" s="36">
        <v>1</v>
      </c>
      <c r="N39" s="36">
        <v>0</v>
      </c>
      <c r="O39" s="36">
        <v>1</v>
      </c>
      <c r="P39" s="36">
        <v>1</v>
      </c>
      <c r="Q39" s="36">
        <v>1</v>
      </c>
      <c r="R39" s="45">
        <v>0</v>
      </c>
      <c r="S39" s="36">
        <v>1</v>
      </c>
      <c r="T39" s="36">
        <v>1</v>
      </c>
      <c r="U39" s="36">
        <v>1</v>
      </c>
      <c r="V39" s="36">
        <v>1</v>
      </c>
      <c r="W39" s="36">
        <v>1</v>
      </c>
      <c r="X39" s="36">
        <v>1</v>
      </c>
      <c r="Y39" s="36">
        <v>1</v>
      </c>
      <c r="Z39" s="46">
        <v>1</v>
      </c>
      <c r="AA39" s="46">
        <v>1</v>
      </c>
      <c r="AB39" s="46">
        <v>1</v>
      </c>
      <c r="AC39" s="46">
        <v>1</v>
      </c>
      <c r="AD39" s="46">
        <v>1</v>
      </c>
      <c r="AE39" s="46">
        <v>1</v>
      </c>
      <c r="AF39" s="46">
        <v>1</v>
      </c>
      <c r="AG39" s="46">
        <v>1</v>
      </c>
      <c r="AH39" s="46">
        <v>1</v>
      </c>
      <c r="AI39" s="46">
        <v>1</v>
      </c>
      <c r="AJ39" s="46">
        <v>1</v>
      </c>
      <c r="AK39" s="46">
        <v>1</v>
      </c>
      <c r="AL39" s="36">
        <v>1</v>
      </c>
      <c r="AM39" s="36">
        <v>1</v>
      </c>
      <c r="AN39" s="36">
        <v>1</v>
      </c>
      <c r="AO39" s="36">
        <v>1</v>
      </c>
      <c r="AP39" s="36">
        <v>1</v>
      </c>
      <c r="AQ39" s="36">
        <v>1</v>
      </c>
      <c r="AR39" s="36">
        <v>1</v>
      </c>
      <c r="AS39" s="36">
        <v>1</v>
      </c>
      <c r="AT39" s="36">
        <v>1</v>
      </c>
      <c r="AU39" s="36">
        <v>1</v>
      </c>
    </row>
    <row r="40" spans="1:47" ht="15.75" x14ac:dyDescent="0.25">
      <c r="A40" s="182"/>
      <c r="B40" s="186" t="s">
        <v>23</v>
      </c>
      <c r="C40" s="187"/>
      <c r="D40" s="17">
        <v>1</v>
      </c>
      <c r="E40" s="17">
        <v>1</v>
      </c>
      <c r="F40" s="17">
        <v>1</v>
      </c>
      <c r="G40" s="17">
        <v>1</v>
      </c>
      <c r="H40" s="17">
        <v>1</v>
      </c>
      <c r="I40" s="17">
        <v>1</v>
      </c>
      <c r="J40" s="17">
        <v>1</v>
      </c>
      <c r="K40" s="36">
        <v>1</v>
      </c>
      <c r="L40" s="36">
        <v>1</v>
      </c>
      <c r="M40" s="36">
        <v>1</v>
      </c>
      <c r="N40" s="36">
        <v>1</v>
      </c>
      <c r="O40" s="36">
        <v>1</v>
      </c>
      <c r="P40" s="36">
        <v>1</v>
      </c>
      <c r="Q40" s="36">
        <v>1</v>
      </c>
      <c r="R40" s="36">
        <v>1</v>
      </c>
      <c r="S40" s="36">
        <v>1</v>
      </c>
      <c r="T40" s="36">
        <v>1</v>
      </c>
      <c r="U40" s="36">
        <v>1</v>
      </c>
      <c r="V40" s="36">
        <v>1</v>
      </c>
      <c r="W40" s="36">
        <v>1</v>
      </c>
      <c r="X40" s="36">
        <v>1</v>
      </c>
      <c r="Y40" s="36">
        <v>1</v>
      </c>
      <c r="Z40" s="46">
        <v>1</v>
      </c>
      <c r="AA40" s="46">
        <v>1</v>
      </c>
      <c r="AB40" s="46">
        <v>1</v>
      </c>
      <c r="AC40" s="46">
        <v>1</v>
      </c>
      <c r="AD40" s="46">
        <v>1</v>
      </c>
      <c r="AE40" s="46">
        <v>1</v>
      </c>
      <c r="AF40" s="46">
        <v>1</v>
      </c>
      <c r="AG40" s="46">
        <v>1</v>
      </c>
      <c r="AH40" s="46">
        <v>1</v>
      </c>
      <c r="AI40" s="46">
        <v>1</v>
      </c>
      <c r="AJ40" s="46">
        <v>0</v>
      </c>
      <c r="AK40" s="46">
        <v>0</v>
      </c>
      <c r="AL40" s="36">
        <v>1</v>
      </c>
      <c r="AM40" s="36">
        <v>1</v>
      </c>
      <c r="AN40" s="36">
        <v>1</v>
      </c>
      <c r="AO40" s="36">
        <v>1</v>
      </c>
      <c r="AP40" s="36">
        <v>1</v>
      </c>
      <c r="AQ40" s="36">
        <v>1</v>
      </c>
      <c r="AR40" s="36">
        <v>1</v>
      </c>
      <c r="AS40" s="36">
        <v>1</v>
      </c>
      <c r="AT40" s="36">
        <v>1</v>
      </c>
      <c r="AU40" s="36">
        <v>1</v>
      </c>
    </row>
    <row r="41" spans="1:47" ht="33.75" customHeight="1" x14ac:dyDescent="0.25">
      <c r="A41" s="182"/>
      <c r="B41" s="186" t="s">
        <v>24</v>
      </c>
      <c r="C41" s="187"/>
      <c r="D41" s="36">
        <v>1</v>
      </c>
      <c r="E41" s="36">
        <v>1</v>
      </c>
      <c r="F41" s="36">
        <v>1</v>
      </c>
      <c r="G41" s="17">
        <v>1</v>
      </c>
      <c r="H41" s="17">
        <v>1</v>
      </c>
      <c r="I41" s="17">
        <v>1</v>
      </c>
      <c r="J41" s="17">
        <v>1</v>
      </c>
      <c r="K41" s="17">
        <v>1</v>
      </c>
      <c r="L41" s="17">
        <v>1</v>
      </c>
      <c r="M41" s="17">
        <v>1</v>
      </c>
      <c r="N41" s="17">
        <v>1</v>
      </c>
      <c r="O41" s="17">
        <v>1</v>
      </c>
      <c r="P41" s="17">
        <v>1</v>
      </c>
      <c r="Q41" s="17">
        <v>1</v>
      </c>
      <c r="R41" s="17">
        <v>1</v>
      </c>
      <c r="S41" s="17">
        <v>1</v>
      </c>
      <c r="T41" s="17">
        <v>1</v>
      </c>
      <c r="U41" s="17">
        <v>1</v>
      </c>
      <c r="V41" s="17">
        <v>1</v>
      </c>
      <c r="W41" s="17">
        <v>1</v>
      </c>
      <c r="X41" s="17">
        <v>1</v>
      </c>
      <c r="Y41" s="17">
        <v>1</v>
      </c>
      <c r="Z41" s="46">
        <v>1</v>
      </c>
      <c r="AA41" s="46">
        <v>1</v>
      </c>
      <c r="AB41" s="46">
        <v>1</v>
      </c>
      <c r="AC41" s="46">
        <v>1</v>
      </c>
      <c r="AD41" s="46">
        <v>1</v>
      </c>
      <c r="AE41" s="46">
        <v>1</v>
      </c>
      <c r="AF41" s="46">
        <v>1</v>
      </c>
      <c r="AG41" s="46">
        <v>1</v>
      </c>
      <c r="AH41" s="46">
        <v>1</v>
      </c>
      <c r="AI41" s="46">
        <v>1</v>
      </c>
      <c r="AJ41" s="46">
        <v>1</v>
      </c>
      <c r="AK41" s="46">
        <v>1</v>
      </c>
      <c r="AL41" s="36">
        <v>1</v>
      </c>
      <c r="AM41" s="36">
        <v>1</v>
      </c>
      <c r="AN41" s="36">
        <v>1</v>
      </c>
      <c r="AO41" s="36">
        <v>1</v>
      </c>
      <c r="AP41" s="36">
        <v>1</v>
      </c>
      <c r="AQ41" s="36">
        <v>1</v>
      </c>
      <c r="AR41" s="36">
        <v>1</v>
      </c>
      <c r="AS41" s="36">
        <v>1</v>
      </c>
      <c r="AT41" s="36">
        <v>1</v>
      </c>
      <c r="AU41" s="36">
        <v>1</v>
      </c>
    </row>
    <row r="42" spans="1:47" ht="34.5" customHeight="1" x14ac:dyDescent="0.25">
      <c r="A42" s="182"/>
      <c r="B42" s="186" t="s">
        <v>25</v>
      </c>
      <c r="C42" s="187"/>
      <c r="D42" s="17">
        <v>1</v>
      </c>
      <c r="E42" s="36">
        <v>1</v>
      </c>
      <c r="F42" s="17">
        <v>1</v>
      </c>
      <c r="G42" s="17">
        <v>1</v>
      </c>
      <c r="H42" s="17">
        <v>1</v>
      </c>
      <c r="I42" s="17">
        <v>1</v>
      </c>
      <c r="J42" s="17">
        <v>1</v>
      </c>
      <c r="K42" s="17">
        <v>1</v>
      </c>
      <c r="L42" s="17">
        <v>1</v>
      </c>
      <c r="M42" s="17">
        <v>1</v>
      </c>
      <c r="N42" s="17">
        <v>1</v>
      </c>
      <c r="O42" s="17">
        <v>1</v>
      </c>
      <c r="P42" s="17">
        <v>1</v>
      </c>
      <c r="Q42" s="17">
        <v>1</v>
      </c>
      <c r="R42" s="17">
        <v>1</v>
      </c>
      <c r="S42" s="17">
        <v>1</v>
      </c>
      <c r="T42" s="17">
        <v>1</v>
      </c>
      <c r="U42" s="17">
        <v>1</v>
      </c>
      <c r="V42" s="17">
        <v>1</v>
      </c>
      <c r="W42" s="17">
        <v>1</v>
      </c>
      <c r="X42" s="17">
        <v>1</v>
      </c>
      <c r="Y42" s="17">
        <v>1</v>
      </c>
      <c r="Z42" s="46">
        <v>1</v>
      </c>
      <c r="AA42" s="46">
        <v>1</v>
      </c>
      <c r="AB42" s="46">
        <v>1</v>
      </c>
      <c r="AC42" s="46">
        <v>1</v>
      </c>
      <c r="AD42" s="46">
        <v>1</v>
      </c>
      <c r="AE42" s="46">
        <v>1</v>
      </c>
      <c r="AF42" s="46">
        <v>1</v>
      </c>
      <c r="AG42" s="46">
        <v>1</v>
      </c>
      <c r="AH42" s="46">
        <v>1</v>
      </c>
      <c r="AI42" s="46">
        <v>1</v>
      </c>
      <c r="AJ42" s="46">
        <v>1</v>
      </c>
      <c r="AK42" s="46">
        <v>1</v>
      </c>
      <c r="AL42" s="36">
        <v>1</v>
      </c>
      <c r="AM42" s="36">
        <v>1</v>
      </c>
      <c r="AN42" s="36">
        <v>1</v>
      </c>
      <c r="AO42" s="36">
        <v>1</v>
      </c>
      <c r="AP42" s="36">
        <v>1</v>
      </c>
      <c r="AQ42" s="36">
        <v>1</v>
      </c>
      <c r="AR42" s="36">
        <v>1</v>
      </c>
      <c r="AS42" s="36">
        <v>1</v>
      </c>
      <c r="AT42" s="36">
        <v>1</v>
      </c>
      <c r="AU42" s="36">
        <v>1</v>
      </c>
    </row>
    <row r="43" spans="1:47" ht="34.5" customHeight="1" x14ac:dyDescent="0.25">
      <c r="A43" s="182"/>
      <c r="B43" s="186" t="s">
        <v>26</v>
      </c>
      <c r="C43" s="187"/>
      <c r="D43" s="17">
        <v>1</v>
      </c>
      <c r="E43" s="36">
        <v>1</v>
      </c>
      <c r="F43" s="17">
        <v>1</v>
      </c>
      <c r="G43" s="17">
        <v>1</v>
      </c>
      <c r="H43" s="17">
        <v>1</v>
      </c>
      <c r="I43" s="17">
        <v>1</v>
      </c>
      <c r="J43" s="17">
        <v>1</v>
      </c>
      <c r="K43" s="17">
        <v>1</v>
      </c>
      <c r="L43" s="17">
        <v>1</v>
      </c>
      <c r="M43" s="17">
        <v>1</v>
      </c>
      <c r="N43" s="17">
        <v>1</v>
      </c>
      <c r="O43" s="17">
        <v>1</v>
      </c>
      <c r="P43" s="17">
        <v>1</v>
      </c>
      <c r="Q43" s="17">
        <v>1</v>
      </c>
      <c r="R43" s="17">
        <v>1</v>
      </c>
      <c r="S43" s="17">
        <v>1</v>
      </c>
      <c r="T43" s="17">
        <v>1</v>
      </c>
      <c r="U43" s="17">
        <v>1</v>
      </c>
      <c r="V43" s="17">
        <v>1</v>
      </c>
      <c r="W43" s="17">
        <v>1</v>
      </c>
      <c r="X43" s="17">
        <v>1</v>
      </c>
      <c r="Y43" s="17">
        <v>1</v>
      </c>
      <c r="Z43" s="46">
        <v>1</v>
      </c>
      <c r="AA43" s="46">
        <v>1</v>
      </c>
      <c r="AB43" s="46">
        <v>1</v>
      </c>
      <c r="AC43" s="46">
        <v>1</v>
      </c>
      <c r="AD43" s="46">
        <v>0</v>
      </c>
      <c r="AE43" s="46">
        <v>0</v>
      </c>
      <c r="AF43" s="46">
        <v>0</v>
      </c>
      <c r="AG43" s="46">
        <v>0</v>
      </c>
      <c r="AH43" s="46">
        <v>0</v>
      </c>
      <c r="AI43" s="46">
        <v>1</v>
      </c>
      <c r="AJ43" s="46">
        <v>1</v>
      </c>
      <c r="AK43" s="46">
        <v>1</v>
      </c>
      <c r="AL43" s="36">
        <v>1</v>
      </c>
      <c r="AM43" s="36">
        <v>1</v>
      </c>
      <c r="AN43" s="36">
        <v>1</v>
      </c>
      <c r="AO43" s="36">
        <v>1</v>
      </c>
      <c r="AP43" s="36">
        <v>1</v>
      </c>
      <c r="AQ43" s="36">
        <v>1</v>
      </c>
      <c r="AR43" s="36">
        <v>1</v>
      </c>
      <c r="AS43" s="36">
        <v>1</v>
      </c>
      <c r="AT43" s="36">
        <v>1</v>
      </c>
      <c r="AU43" s="36">
        <v>1</v>
      </c>
    </row>
    <row r="44" spans="1:47" ht="100.5" customHeight="1" x14ac:dyDescent="0.25">
      <c r="A44" s="182"/>
      <c r="B44" s="186" t="s">
        <v>27</v>
      </c>
      <c r="C44" s="187"/>
      <c r="D44" s="36">
        <v>1</v>
      </c>
      <c r="E44" s="36">
        <v>1</v>
      </c>
      <c r="F44" s="17">
        <v>1</v>
      </c>
      <c r="G44" s="17">
        <v>1</v>
      </c>
      <c r="H44" s="17">
        <v>1</v>
      </c>
      <c r="I44" s="17">
        <v>1</v>
      </c>
      <c r="J44" s="36">
        <v>1</v>
      </c>
      <c r="K44" s="17">
        <v>1</v>
      </c>
      <c r="L44" s="17">
        <v>1</v>
      </c>
      <c r="M44" s="17">
        <v>1</v>
      </c>
      <c r="N44" s="17">
        <v>1</v>
      </c>
      <c r="O44" s="17">
        <v>1</v>
      </c>
      <c r="P44" s="17">
        <v>1</v>
      </c>
      <c r="Q44" s="17">
        <v>1</v>
      </c>
      <c r="R44" s="17">
        <v>1</v>
      </c>
      <c r="S44" s="17">
        <v>1</v>
      </c>
      <c r="T44" s="17">
        <v>1</v>
      </c>
      <c r="U44" s="17">
        <v>1</v>
      </c>
      <c r="V44" s="17">
        <v>1</v>
      </c>
      <c r="W44" s="17">
        <v>1</v>
      </c>
      <c r="X44" s="17">
        <v>1</v>
      </c>
      <c r="Y44" s="17">
        <v>1</v>
      </c>
      <c r="Z44" s="46">
        <v>1</v>
      </c>
      <c r="AA44" s="46">
        <v>1</v>
      </c>
      <c r="AB44" s="46">
        <v>1</v>
      </c>
      <c r="AC44" s="46">
        <v>1</v>
      </c>
      <c r="AD44" s="46">
        <v>1</v>
      </c>
      <c r="AE44" s="46">
        <v>1</v>
      </c>
      <c r="AF44" s="46">
        <v>1</v>
      </c>
      <c r="AG44" s="46">
        <v>1</v>
      </c>
      <c r="AH44" s="46">
        <v>1</v>
      </c>
      <c r="AI44" s="46">
        <v>1</v>
      </c>
      <c r="AJ44" s="46">
        <v>1</v>
      </c>
      <c r="AK44" s="46">
        <v>1</v>
      </c>
      <c r="AL44" s="36">
        <v>1</v>
      </c>
      <c r="AM44" s="36">
        <v>1</v>
      </c>
      <c r="AN44" s="36">
        <v>1</v>
      </c>
      <c r="AO44" s="36">
        <v>1</v>
      </c>
      <c r="AP44" s="36">
        <v>1</v>
      </c>
      <c r="AQ44" s="36">
        <v>1</v>
      </c>
      <c r="AR44" s="36">
        <v>1</v>
      </c>
      <c r="AS44" s="36">
        <v>1</v>
      </c>
      <c r="AT44" s="36">
        <v>1</v>
      </c>
      <c r="AU44" s="36">
        <v>0</v>
      </c>
    </row>
    <row r="45" spans="1:47" s="24" customFormat="1" ht="33.75" customHeight="1" x14ac:dyDescent="0.25">
      <c r="A45" s="182"/>
      <c r="B45" s="193" t="s">
        <v>28</v>
      </c>
      <c r="C45" s="194"/>
      <c r="D45" s="20" t="s">
        <v>5</v>
      </c>
      <c r="E45" s="20" t="s">
        <v>5</v>
      </c>
      <c r="F45" s="20" t="s">
        <v>5</v>
      </c>
      <c r="G45" s="20" t="s">
        <v>5</v>
      </c>
      <c r="H45" s="20" t="s">
        <v>5</v>
      </c>
      <c r="I45" s="20" t="s">
        <v>5</v>
      </c>
      <c r="J45" s="20" t="s">
        <v>5</v>
      </c>
      <c r="K45" s="20" t="s">
        <v>5</v>
      </c>
      <c r="L45" s="20" t="s">
        <v>5</v>
      </c>
      <c r="M45" s="20" t="s">
        <v>5</v>
      </c>
      <c r="N45" s="20" t="s">
        <v>5</v>
      </c>
      <c r="O45" s="20" t="s">
        <v>5</v>
      </c>
      <c r="P45" s="20" t="s">
        <v>5</v>
      </c>
      <c r="Q45" s="20" t="s">
        <v>5</v>
      </c>
      <c r="R45" s="20" t="s">
        <v>5</v>
      </c>
      <c r="S45" s="20" t="s">
        <v>5</v>
      </c>
      <c r="T45" s="20" t="s">
        <v>5</v>
      </c>
      <c r="U45" s="20" t="s">
        <v>5</v>
      </c>
      <c r="V45" s="20" t="s">
        <v>5</v>
      </c>
      <c r="W45" s="20" t="s">
        <v>5</v>
      </c>
      <c r="X45" s="20" t="s">
        <v>5</v>
      </c>
      <c r="Y45" s="20" t="s">
        <v>5</v>
      </c>
      <c r="Z45" s="20" t="s">
        <v>5</v>
      </c>
      <c r="AA45" s="20" t="s">
        <v>5</v>
      </c>
      <c r="AB45" s="20" t="s">
        <v>5</v>
      </c>
      <c r="AC45" s="20" t="s">
        <v>5</v>
      </c>
      <c r="AD45" s="20" t="s">
        <v>5</v>
      </c>
      <c r="AE45" s="20" t="s">
        <v>5</v>
      </c>
      <c r="AF45" s="20" t="s">
        <v>5</v>
      </c>
      <c r="AG45" s="20" t="s">
        <v>5</v>
      </c>
      <c r="AH45" s="20" t="s">
        <v>5</v>
      </c>
      <c r="AI45" s="20" t="s">
        <v>5</v>
      </c>
      <c r="AJ45" s="20" t="s">
        <v>5</v>
      </c>
      <c r="AK45" s="20" t="s">
        <v>5</v>
      </c>
      <c r="AL45" s="20" t="s">
        <v>5</v>
      </c>
      <c r="AM45" s="20" t="s">
        <v>5</v>
      </c>
      <c r="AN45" s="20" t="s">
        <v>5</v>
      </c>
      <c r="AO45" s="20" t="s">
        <v>5</v>
      </c>
      <c r="AP45" s="20" t="s">
        <v>5</v>
      </c>
      <c r="AQ45" s="20" t="s">
        <v>5</v>
      </c>
      <c r="AR45" s="20" t="s">
        <v>5</v>
      </c>
      <c r="AS45" s="20" t="s">
        <v>5</v>
      </c>
      <c r="AT45" s="20" t="s">
        <v>5</v>
      </c>
      <c r="AU45" s="20" t="s">
        <v>5</v>
      </c>
    </row>
    <row r="46" spans="1:47" s="24" customFormat="1" ht="33.75" customHeight="1" x14ac:dyDescent="0.25">
      <c r="A46" s="182"/>
      <c r="B46" s="193" t="s">
        <v>29</v>
      </c>
      <c r="C46" s="194"/>
      <c r="D46" s="20" t="s">
        <v>5</v>
      </c>
      <c r="E46" s="20" t="s">
        <v>5</v>
      </c>
      <c r="F46" s="20" t="s">
        <v>5</v>
      </c>
      <c r="G46" s="20" t="s">
        <v>5</v>
      </c>
      <c r="H46" s="20" t="s">
        <v>5</v>
      </c>
      <c r="I46" s="20" t="s">
        <v>5</v>
      </c>
      <c r="J46" s="20" t="s">
        <v>5</v>
      </c>
      <c r="K46" s="20" t="s">
        <v>5</v>
      </c>
      <c r="L46" s="20" t="s">
        <v>5</v>
      </c>
      <c r="M46" s="20" t="s">
        <v>5</v>
      </c>
      <c r="N46" s="20" t="s">
        <v>5</v>
      </c>
      <c r="O46" s="20" t="s">
        <v>5</v>
      </c>
      <c r="P46" s="20" t="s">
        <v>5</v>
      </c>
      <c r="Q46" s="20" t="s">
        <v>5</v>
      </c>
      <c r="R46" s="20" t="s">
        <v>5</v>
      </c>
      <c r="S46" s="20" t="s">
        <v>5</v>
      </c>
      <c r="T46" s="20" t="s">
        <v>5</v>
      </c>
      <c r="U46" s="20" t="s">
        <v>5</v>
      </c>
      <c r="V46" s="20" t="s">
        <v>5</v>
      </c>
      <c r="W46" s="20" t="s">
        <v>5</v>
      </c>
      <c r="X46" s="20" t="s">
        <v>5</v>
      </c>
      <c r="Y46" s="20" t="s">
        <v>5</v>
      </c>
      <c r="Z46" s="20" t="s">
        <v>5</v>
      </c>
      <c r="AA46" s="20" t="s">
        <v>5</v>
      </c>
      <c r="AB46" s="20" t="s">
        <v>5</v>
      </c>
      <c r="AC46" s="20" t="s">
        <v>5</v>
      </c>
      <c r="AD46" s="20" t="s">
        <v>5</v>
      </c>
      <c r="AE46" s="20" t="s">
        <v>5</v>
      </c>
      <c r="AF46" s="20" t="s">
        <v>5</v>
      </c>
      <c r="AG46" s="20" t="s">
        <v>5</v>
      </c>
      <c r="AH46" s="20" t="s">
        <v>5</v>
      </c>
      <c r="AI46" s="20" t="s">
        <v>5</v>
      </c>
      <c r="AJ46" s="20" t="s">
        <v>5</v>
      </c>
      <c r="AK46" s="20" t="s">
        <v>5</v>
      </c>
      <c r="AL46" s="20" t="s">
        <v>5</v>
      </c>
      <c r="AM46" s="20" t="s">
        <v>5</v>
      </c>
      <c r="AN46" s="20" t="s">
        <v>5</v>
      </c>
      <c r="AO46" s="20" t="s">
        <v>5</v>
      </c>
      <c r="AP46" s="20" t="s">
        <v>5</v>
      </c>
      <c r="AQ46" s="20" t="s">
        <v>5</v>
      </c>
      <c r="AR46" s="20" t="s">
        <v>5</v>
      </c>
      <c r="AS46" s="20" t="s">
        <v>5</v>
      </c>
      <c r="AT46" s="20" t="s">
        <v>5</v>
      </c>
      <c r="AU46" s="20" t="s">
        <v>5</v>
      </c>
    </row>
    <row r="47" spans="1:47" ht="85.5" customHeight="1" x14ac:dyDescent="0.25">
      <c r="A47" s="182"/>
      <c r="B47" s="186" t="s">
        <v>30</v>
      </c>
      <c r="C47" s="187"/>
      <c r="D47" s="17">
        <v>1</v>
      </c>
      <c r="E47" s="17">
        <v>1</v>
      </c>
      <c r="F47" s="17">
        <v>1</v>
      </c>
      <c r="G47" s="17">
        <v>1</v>
      </c>
      <c r="H47" s="17">
        <v>1</v>
      </c>
      <c r="I47" s="17">
        <v>1</v>
      </c>
      <c r="J47" s="17">
        <v>1</v>
      </c>
      <c r="K47" s="17">
        <v>1</v>
      </c>
      <c r="L47" s="17">
        <v>1</v>
      </c>
      <c r="M47" s="17">
        <v>1</v>
      </c>
      <c r="N47" s="17">
        <v>1</v>
      </c>
      <c r="O47" s="17">
        <v>1</v>
      </c>
      <c r="P47" s="17">
        <v>1</v>
      </c>
      <c r="Q47" s="17">
        <v>1</v>
      </c>
      <c r="R47" s="45">
        <v>0</v>
      </c>
      <c r="S47" s="17">
        <v>0</v>
      </c>
      <c r="T47" s="17">
        <v>1</v>
      </c>
      <c r="U47" s="17">
        <v>1</v>
      </c>
      <c r="V47" s="17">
        <v>1</v>
      </c>
      <c r="W47" s="17">
        <v>1</v>
      </c>
      <c r="X47" s="17">
        <v>1</v>
      </c>
      <c r="Y47" s="17">
        <v>1</v>
      </c>
      <c r="Z47" s="46">
        <v>0</v>
      </c>
      <c r="AA47" s="46">
        <v>0</v>
      </c>
      <c r="AB47" s="46">
        <v>1</v>
      </c>
      <c r="AC47" s="46">
        <v>0</v>
      </c>
      <c r="AD47" s="46">
        <v>0</v>
      </c>
      <c r="AE47" s="46">
        <v>0</v>
      </c>
      <c r="AF47" s="46">
        <v>0</v>
      </c>
      <c r="AG47" s="46">
        <v>0</v>
      </c>
      <c r="AH47" s="46">
        <v>0</v>
      </c>
      <c r="AI47" s="46">
        <v>1</v>
      </c>
      <c r="AJ47" s="46">
        <v>1</v>
      </c>
      <c r="AK47" s="46">
        <v>1</v>
      </c>
      <c r="AL47" s="36">
        <v>0</v>
      </c>
      <c r="AM47" s="36">
        <v>1</v>
      </c>
      <c r="AN47" s="36">
        <v>1</v>
      </c>
      <c r="AO47" s="36">
        <v>1</v>
      </c>
      <c r="AP47" s="36">
        <v>1</v>
      </c>
      <c r="AQ47" s="36">
        <v>1</v>
      </c>
      <c r="AR47" s="36">
        <v>1</v>
      </c>
      <c r="AS47" s="36">
        <v>1</v>
      </c>
      <c r="AT47" s="36">
        <v>1</v>
      </c>
      <c r="AU47" s="36">
        <v>0</v>
      </c>
    </row>
    <row r="48" spans="1:47" ht="39" customHeight="1" x14ac:dyDescent="0.25">
      <c r="A48" s="182"/>
      <c r="B48" s="186" t="s">
        <v>31</v>
      </c>
      <c r="C48" s="187"/>
      <c r="D48" s="17">
        <v>1</v>
      </c>
      <c r="E48" s="17">
        <v>1</v>
      </c>
      <c r="F48" s="17">
        <v>1</v>
      </c>
      <c r="G48" s="17">
        <v>1</v>
      </c>
      <c r="H48" s="17">
        <v>1</v>
      </c>
      <c r="I48" s="17">
        <v>1</v>
      </c>
      <c r="J48" s="17">
        <v>1</v>
      </c>
      <c r="K48" s="17">
        <v>1</v>
      </c>
      <c r="L48" s="17">
        <v>1</v>
      </c>
      <c r="M48" s="17">
        <v>1</v>
      </c>
      <c r="N48" s="17">
        <v>1</v>
      </c>
      <c r="O48" s="17">
        <v>1</v>
      </c>
      <c r="P48" s="17">
        <v>1</v>
      </c>
      <c r="Q48" s="17">
        <v>1</v>
      </c>
      <c r="R48" s="17">
        <v>1</v>
      </c>
      <c r="S48" s="17">
        <v>1</v>
      </c>
      <c r="T48" s="17">
        <v>1</v>
      </c>
      <c r="U48" s="17">
        <v>1</v>
      </c>
      <c r="V48" s="17">
        <v>1</v>
      </c>
      <c r="W48" s="17">
        <v>1</v>
      </c>
      <c r="X48" s="17">
        <v>1</v>
      </c>
      <c r="Y48" s="17">
        <v>1</v>
      </c>
      <c r="Z48" s="46">
        <v>1</v>
      </c>
      <c r="AA48" s="46">
        <v>1</v>
      </c>
      <c r="AB48" s="46">
        <v>1</v>
      </c>
      <c r="AC48" s="46">
        <v>1</v>
      </c>
      <c r="AD48" s="46">
        <v>1</v>
      </c>
      <c r="AE48" s="46">
        <v>1</v>
      </c>
      <c r="AF48" s="46">
        <v>1</v>
      </c>
      <c r="AG48" s="46">
        <v>1</v>
      </c>
      <c r="AH48" s="46">
        <v>1</v>
      </c>
      <c r="AI48" s="46">
        <v>1</v>
      </c>
      <c r="AJ48" s="46">
        <v>1</v>
      </c>
      <c r="AK48" s="46">
        <v>1</v>
      </c>
      <c r="AL48" s="36"/>
      <c r="AM48" s="36">
        <v>1</v>
      </c>
      <c r="AN48" s="36">
        <v>1</v>
      </c>
      <c r="AO48" s="36">
        <v>1</v>
      </c>
      <c r="AP48" s="36">
        <v>1</v>
      </c>
      <c r="AQ48" s="36">
        <v>1</v>
      </c>
      <c r="AR48" s="36">
        <v>1</v>
      </c>
      <c r="AS48" s="36">
        <v>1</v>
      </c>
      <c r="AT48" s="36">
        <v>1</v>
      </c>
      <c r="AU48" s="36">
        <v>1</v>
      </c>
    </row>
    <row r="49" spans="1:47" ht="51" customHeight="1" x14ac:dyDescent="0.25">
      <c r="A49" s="182"/>
      <c r="B49" s="191" t="s">
        <v>32</v>
      </c>
      <c r="C49" s="192"/>
      <c r="D49" s="36" t="s">
        <v>10</v>
      </c>
      <c r="E49" s="36" t="s">
        <v>10</v>
      </c>
      <c r="F49" s="36" t="s">
        <v>10</v>
      </c>
      <c r="G49" s="36" t="s">
        <v>10</v>
      </c>
      <c r="H49" s="36" t="s">
        <v>10</v>
      </c>
      <c r="I49" s="36" t="s">
        <v>10</v>
      </c>
      <c r="J49" s="36" t="s">
        <v>10</v>
      </c>
      <c r="K49" s="36" t="s">
        <v>10</v>
      </c>
      <c r="L49" s="36" t="s">
        <v>10</v>
      </c>
      <c r="M49" s="36" t="s">
        <v>10</v>
      </c>
      <c r="N49" s="36" t="s">
        <v>10</v>
      </c>
      <c r="O49" s="36" t="s">
        <v>10</v>
      </c>
      <c r="P49" s="36" t="s">
        <v>10</v>
      </c>
      <c r="Q49" s="36" t="s">
        <v>10</v>
      </c>
      <c r="R49" s="36" t="s">
        <v>10</v>
      </c>
      <c r="S49" s="36" t="s">
        <v>10</v>
      </c>
      <c r="T49" s="36" t="s">
        <v>10</v>
      </c>
      <c r="U49" s="36" t="s">
        <v>10</v>
      </c>
      <c r="V49" s="36" t="s">
        <v>10</v>
      </c>
      <c r="W49" s="36" t="s">
        <v>10</v>
      </c>
      <c r="X49" s="17">
        <v>1</v>
      </c>
      <c r="Y49" s="17">
        <v>1</v>
      </c>
      <c r="Z49" s="46" t="s">
        <v>10</v>
      </c>
      <c r="AA49" s="46" t="s">
        <v>10</v>
      </c>
      <c r="AB49" s="46" t="s">
        <v>10</v>
      </c>
      <c r="AC49" s="46" t="s">
        <v>10</v>
      </c>
      <c r="AD49" s="46" t="s">
        <v>10</v>
      </c>
      <c r="AE49" s="46" t="s">
        <v>10</v>
      </c>
      <c r="AF49" s="46" t="s">
        <v>10</v>
      </c>
      <c r="AG49" s="46" t="s">
        <v>10</v>
      </c>
      <c r="AH49" s="46" t="s">
        <v>10</v>
      </c>
      <c r="AI49" s="46" t="s">
        <v>10</v>
      </c>
      <c r="AJ49" s="46" t="s">
        <v>10</v>
      </c>
      <c r="AK49" s="46" t="s">
        <v>10</v>
      </c>
      <c r="AL49" s="46" t="s">
        <v>10</v>
      </c>
      <c r="AM49" s="46" t="s">
        <v>10</v>
      </c>
      <c r="AN49" s="46" t="s">
        <v>10</v>
      </c>
      <c r="AO49" s="46" t="s">
        <v>10</v>
      </c>
      <c r="AP49" s="46" t="s">
        <v>10</v>
      </c>
      <c r="AQ49" s="46" t="s">
        <v>10</v>
      </c>
      <c r="AR49" s="46" t="s">
        <v>10</v>
      </c>
      <c r="AS49" s="36">
        <v>1</v>
      </c>
      <c r="AT49" s="36" t="s">
        <v>10</v>
      </c>
      <c r="AU49" s="36" t="s">
        <v>10</v>
      </c>
    </row>
    <row r="50" spans="1:47" ht="82.5" customHeight="1" x14ac:dyDescent="0.25">
      <c r="A50" s="182"/>
      <c r="B50" s="186" t="s">
        <v>33</v>
      </c>
      <c r="C50" s="187"/>
      <c r="D50" s="36">
        <v>1</v>
      </c>
      <c r="E50" s="36">
        <v>1</v>
      </c>
      <c r="F50" s="17">
        <v>1</v>
      </c>
      <c r="G50" s="36">
        <v>1</v>
      </c>
      <c r="H50" s="17">
        <v>1</v>
      </c>
      <c r="I50" s="17">
        <v>1</v>
      </c>
      <c r="J50" s="17">
        <v>1</v>
      </c>
      <c r="K50" s="17">
        <v>1</v>
      </c>
      <c r="L50" s="17">
        <v>1</v>
      </c>
      <c r="M50" s="17">
        <v>1</v>
      </c>
      <c r="N50" s="17">
        <v>1</v>
      </c>
      <c r="O50" s="36">
        <v>1</v>
      </c>
      <c r="P50" s="17">
        <v>1</v>
      </c>
      <c r="Q50" s="17">
        <v>1</v>
      </c>
      <c r="R50" s="36">
        <v>1</v>
      </c>
      <c r="S50" s="36">
        <v>1</v>
      </c>
      <c r="T50" s="17">
        <v>1</v>
      </c>
      <c r="U50" s="36">
        <v>1</v>
      </c>
      <c r="V50" s="17">
        <v>1</v>
      </c>
      <c r="W50" s="17">
        <v>1</v>
      </c>
      <c r="X50" s="36">
        <v>1</v>
      </c>
      <c r="Y50" s="17">
        <v>1</v>
      </c>
      <c r="Z50" s="46">
        <v>1</v>
      </c>
      <c r="AA50" s="46">
        <v>1</v>
      </c>
      <c r="AB50" s="46">
        <v>1</v>
      </c>
      <c r="AC50" s="46">
        <v>1</v>
      </c>
      <c r="AD50" s="46">
        <v>1</v>
      </c>
      <c r="AE50" s="46">
        <v>1</v>
      </c>
      <c r="AF50" s="46">
        <v>1</v>
      </c>
      <c r="AG50" s="46">
        <v>1</v>
      </c>
      <c r="AH50" s="46">
        <v>1</v>
      </c>
      <c r="AI50" s="46">
        <v>1</v>
      </c>
      <c r="AJ50" s="46">
        <v>1</v>
      </c>
      <c r="AK50" s="46">
        <v>1</v>
      </c>
      <c r="AL50" s="36">
        <v>1</v>
      </c>
      <c r="AM50" s="36">
        <v>1</v>
      </c>
      <c r="AN50" s="36">
        <v>1</v>
      </c>
      <c r="AO50" s="36">
        <v>1</v>
      </c>
      <c r="AP50" s="36">
        <v>1</v>
      </c>
      <c r="AQ50" s="36">
        <v>1</v>
      </c>
      <c r="AR50" s="36">
        <v>1</v>
      </c>
      <c r="AS50" s="36">
        <v>1</v>
      </c>
      <c r="AT50" s="36">
        <v>1</v>
      </c>
      <c r="AU50" s="36">
        <v>0</v>
      </c>
    </row>
    <row r="51" spans="1:47" ht="33" customHeight="1" x14ac:dyDescent="0.25">
      <c r="A51" s="182"/>
      <c r="B51" s="186" t="s">
        <v>34</v>
      </c>
      <c r="C51" s="187"/>
      <c r="D51" s="36">
        <v>1</v>
      </c>
      <c r="E51" s="36">
        <v>1</v>
      </c>
      <c r="F51" s="36">
        <v>1</v>
      </c>
      <c r="G51" s="36">
        <v>1</v>
      </c>
      <c r="H51" s="36">
        <v>1</v>
      </c>
      <c r="I51" s="36">
        <v>1</v>
      </c>
      <c r="J51" s="36">
        <v>1</v>
      </c>
      <c r="K51" s="36">
        <v>1</v>
      </c>
      <c r="L51" s="36">
        <v>1</v>
      </c>
      <c r="M51" s="36">
        <v>1</v>
      </c>
      <c r="N51" s="36">
        <v>1</v>
      </c>
      <c r="O51" s="36">
        <v>1</v>
      </c>
      <c r="P51" s="36">
        <v>1</v>
      </c>
      <c r="Q51" s="36">
        <v>1</v>
      </c>
      <c r="R51" s="36">
        <v>1</v>
      </c>
      <c r="S51" s="36">
        <v>1</v>
      </c>
      <c r="T51" s="36">
        <v>1</v>
      </c>
      <c r="U51" s="36">
        <v>1</v>
      </c>
      <c r="V51" s="36">
        <v>1</v>
      </c>
      <c r="W51" s="36">
        <v>1</v>
      </c>
      <c r="X51" s="36">
        <v>1</v>
      </c>
      <c r="Y51" s="17">
        <v>1</v>
      </c>
      <c r="Z51" s="46">
        <v>1</v>
      </c>
      <c r="AA51" s="46">
        <v>1</v>
      </c>
      <c r="AB51" s="46">
        <v>1</v>
      </c>
      <c r="AC51" s="46">
        <v>1</v>
      </c>
      <c r="AD51" s="46">
        <v>1</v>
      </c>
      <c r="AE51" s="46">
        <v>1</v>
      </c>
      <c r="AF51" s="46">
        <v>1</v>
      </c>
      <c r="AG51" s="46">
        <v>1</v>
      </c>
      <c r="AH51" s="46">
        <v>1</v>
      </c>
      <c r="AI51" s="46">
        <v>1</v>
      </c>
      <c r="AJ51" s="46">
        <v>1</v>
      </c>
      <c r="AK51" s="46">
        <v>1</v>
      </c>
      <c r="AL51" s="36">
        <v>1</v>
      </c>
      <c r="AM51" s="36">
        <v>1</v>
      </c>
      <c r="AN51" s="36">
        <v>1</v>
      </c>
      <c r="AO51" s="36">
        <v>1</v>
      </c>
      <c r="AP51" s="36">
        <v>1</v>
      </c>
      <c r="AQ51" s="36">
        <v>1</v>
      </c>
      <c r="AR51" s="36">
        <v>1</v>
      </c>
      <c r="AS51" s="36">
        <v>1</v>
      </c>
      <c r="AT51" s="36">
        <v>1</v>
      </c>
      <c r="AU51" s="36">
        <v>0</v>
      </c>
    </row>
    <row r="52" spans="1:47" s="25" customFormat="1" ht="23.25" customHeight="1" x14ac:dyDescent="0.25">
      <c r="A52" s="182"/>
      <c r="B52" s="198" t="s">
        <v>35</v>
      </c>
      <c r="C52" s="199"/>
      <c r="D52" s="20" t="s">
        <v>5</v>
      </c>
      <c r="E52" s="20" t="s">
        <v>5</v>
      </c>
      <c r="F52" s="20" t="s">
        <v>5</v>
      </c>
      <c r="G52" s="20" t="s">
        <v>5</v>
      </c>
      <c r="H52" s="20" t="s">
        <v>5</v>
      </c>
      <c r="I52" s="20" t="s">
        <v>5</v>
      </c>
      <c r="J52" s="20" t="s">
        <v>5</v>
      </c>
      <c r="K52" s="20" t="s">
        <v>5</v>
      </c>
      <c r="L52" s="20" t="s">
        <v>5</v>
      </c>
      <c r="M52" s="20" t="s">
        <v>5</v>
      </c>
      <c r="N52" s="20" t="s">
        <v>5</v>
      </c>
      <c r="O52" s="20" t="s">
        <v>5</v>
      </c>
      <c r="P52" s="20" t="s">
        <v>5</v>
      </c>
      <c r="Q52" s="20" t="s">
        <v>5</v>
      </c>
      <c r="R52" s="20" t="s">
        <v>5</v>
      </c>
      <c r="S52" s="20" t="s">
        <v>5</v>
      </c>
      <c r="T52" s="20" t="s">
        <v>5</v>
      </c>
      <c r="U52" s="20" t="s">
        <v>5</v>
      </c>
      <c r="V52" s="20" t="s">
        <v>5</v>
      </c>
      <c r="W52" s="20" t="s">
        <v>5</v>
      </c>
      <c r="X52" s="20" t="s">
        <v>5</v>
      </c>
      <c r="Y52" s="20" t="s">
        <v>5</v>
      </c>
      <c r="Z52" s="20" t="s">
        <v>5</v>
      </c>
      <c r="AA52" s="20" t="s">
        <v>5</v>
      </c>
      <c r="AB52" s="20" t="s">
        <v>5</v>
      </c>
      <c r="AC52" s="20" t="s">
        <v>5</v>
      </c>
      <c r="AD52" s="20" t="s">
        <v>5</v>
      </c>
      <c r="AE52" s="20" t="s">
        <v>5</v>
      </c>
      <c r="AF52" s="20" t="s">
        <v>5</v>
      </c>
      <c r="AG52" s="20" t="s">
        <v>5</v>
      </c>
      <c r="AH52" s="20" t="s">
        <v>5</v>
      </c>
      <c r="AI52" s="20" t="s">
        <v>5</v>
      </c>
      <c r="AJ52" s="20" t="s">
        <v>5</v>
      </c>
      <c r="AK52" s="20" t="s">
        <v>5</v>
      </c>
      <c r="AL52" s="20" t="s">
        <v>5</v>
      </c>
      <c r="AM52" s="20" t="s">
        <v>5</v>
      </c>
      <c r="AN52" s="20" t="s">
        <v>5</v>
      </c>
      <c r="AO52" s="20" t="s">
        <v>5</v>
      </c>
      <c r="AP52" s="20" t="s">
        <v>5</v>
      </c>
      <c r="AQ52" s="20" t="s">
        <v>5</v>
      </c>
      <c r="AR52" s="20" t="s">
        <v>5</v>
      </c>
      <c r="AS52" s="20" t="s">
        <v>5</v>
      </c>
      <c r="AT52" s="20" t="s">
        <v>5</v>
      </c>
      <c r="AU52" s="20" t="s">
        <v>5</v>
      </c>
    </row>
    <row r="53" spans="1:47" s="14" customFormat="1" ht="15.75" x14ac:dyDescent="0.25">
      <c r="A53" s="182"/>
      <c r="B53" s="195" t="s">
        <v>36</v>
      </c>
      <c r="C53" s="195"/>
      <c r="D53" s="20" t="s">
        <v>5</v>
      </c>
      <c r="E53" s="20" t="s">
        <v>5</v>
      </c>
      <c r="F53" s="20" t="s">
        <v>5</v>
      </c>
      <c r="G53" s="20" t="s">
        <v>5</v>
      </c>
      <c r="H53" s="20" t="s">
        <v>5</v>
      </c>
      <c r="I53" s="20" t="s">
        <v>5</v>
      </c>
      <c r="J53" s="20" t="s">
        <v>5</v>
      </c>
      <c r="K53" s="20" t="s">
        <v>5</v>
      </c>
      <c r="L53" s="20" t="s">
        <v>5</v>
      </c>
      <c r="M53" s="20" t="s">
        <v>5</v>
      </c>
      <c r="N53" s="20" t="s">
        <v>5</v>
      </c>
      <c r="O53" s="20" t="s">
        <v>5</v>
      </c>
      <c r="P53" s="20" t="s">
        <v>5</v>
      </c>
      <c r="Q53" s="20" t="s">
        <v>5</v>
      </c>
      <c r="R53" s="20" t="s">
        <v>5</v>
      </c>
      <c r="S53" s="20" t="s">
        <v>5</v>
      </c>
      <c r="T53" s="20" t="s">
        <v>5</v>
      </c>
      <c r="U53" s="20" t="s">
        <v>5</v>
      </c>
      <c r="V53" s="20" t="s">
        <v>5</v>
      </c>
      <c r="W53" s="20" t="s">
        <v>5</v>
      </c>
      <c r="X53" s="20" t="s">
        <v>5</v>
      </c>
      <c r="Y53" s="20" t="s">
        <v>5</v>
      </c>
      <c r="Z53" s="20" t="s">
        <v>5</v>
      </c>
      <c r="AA53" s="20" t="s">
        <v>5</v>
      </c>
      <c r="AB53" s="20" t="s">
        <v>5</v>
      </c>
      <c r="AC53" s="20" t="s">
        <v>5</v>
      </c>
      <c r="AD53" s="20" t="s">
        <v>5</v>
      </c>
      <c r="AE53" s="20" t="s">
        <v>5</v>
      </c>
      <c r="AF53" s="20" t="s">
        <v>5</v>
      </c>
      <c r="AG53" s="20" t="s">
        <v>5</v>
      </c>
      <c r="AH53" s="20" t="s">
        <v>5</v>
      </c>
      <c r="AI53" s="20" t="s">
        <v>5</v>
      </c>
      <c r="AJ53" s="20" t="s">
        <v>5</v>
      </c>
      <c r="AK53" s="20" t="s">
        <v>5</v>
      </c>
      <c r="AL53" s="20" t="s">
        <v>5</v>
      </c>
      <c r="AM53" s="20" t="s">
        <v>5</v>
      </c>
      <c r="AN53" s="20" t="s">
        <v>5</v>
      </c>
      <c r="AO53" s="20" t="s">
        <v>5</v>
      </c>
      <c r="AP53" s="20" t="s">
        <v>5</v>
      </c>
      <c r="AQ53" s="20" t="s">
        <v>5</v>
      </c>
      <c r="AR53" s="20" t="s">
        <v>5</v>
      </c>
      <c r="AS53" s="20" t="s">
        <v>5</v>
      </c>
      <c r="AT53" s="20" t="s">
        <v>5</v>
      </c>
      <c r="AU53" s="20" t="s">
        <v>5</v>
      </c>
    </row>
    <row r="54" spans="1:47" ht="18.75" customHeight="1" x14ac:dyDescent="0.25">
      <c r="A54" s="182"/>
      <c r="B54" s="196" t="s">
        <v>37</v>
      </c>
      <c r="C54" s="196"/>
      <c r="D54" s="17">
        <v>1</v>
      </c>
      <c r="E54" s="36">
        <v>1</v>
      </c>
      <c r="F54" s="17">
        <v>1</v>
      </c>
      <c r="G54" s="17">
        <v>1</v>
      </c>
      <c r="H54" s="17">
        <v>1</v>
      </c>
      <c r="I54" s="17">
        <v>1</v>
      </c>
      <c r="J54" s="17">
        <v>1</v>
      </c>
      <c r="K54" s="17">
        <v>1</v>
      </c>
      <c r="L54" s="17">
        <v>1</v>
      </c>
      <c r="M54" s="17">
        <v>1</v>
      </c>
      <c r="N54" s="17">
        <v>1</v>
      </c>
      <c r="O54" s="17">
        <v>1</v>
      </c>
      <c r="P54" s="17">
        <v>1</v>
      </c>
      <c r="Q54" s="17">
        <v>1</v>
      </c>
      <c r="R54" s="17">
        <v>1</v>
      </c>
      <c r="S54" s="17">
        <v>1</v>
      </c>
      <c r="T54" s="17">
        <v>1</v>
      </c>
      <c r="U54" s="17">
        <v>1</v>
      </c>
      <c r="V54" s="17">
        <v>1</v>
      </c>
      <c r="W54" s="17">
        <v>1</v>
      </c>
      <c r="X54" s="17">
        <v>1</v>
      </c>
      <c r="Y54" s="17">
        <v>1</v>
      </c>
      <c r="Z54" s="46">
        <v>1</v>
      </c>
      <c r="AA54" s="46">
        <v>1</v>
      </c>
      <c r="AB54" s="46">
        <v>1</v>
      </c>
      <c r="AC54" s="46">
        <v>1</v>
      </c>
      <c r="AD54" s="46">
        <v>1</v>
      </c>
      <c r="AE54" s="46">
        <v>1</v>
      </c>
      <c r="AF54" s="46">
        <v>1</v>
      </c>
      <c r="AG54" s="46">
        <v>1</v>
      </c>
      <c r="AH54" s="46">
        <v>1</v>
      </c>
      <c r="AI54" s="46">
        <v>1</v>
      </c>
      <c r="AJ54" s="46">
        <v>1</v>
      </c>
      <c r="AK54" s="46">
        <v>1</v>
      </c>
      <c r="AL54" s="36">
        <v>1</v>
      </c>
      <c r="AM54" s="36">
        <v>1</v>
      </c>
      <c r="AN54" s="36">
        <v>1</v>
      </c>
      <c r="AO54" s="36">
        <v>1</v>
      </c>
      <c r="AP54" s="36">
        <v>1</v>
      </c>
      <c r="AQ54" s="36">
        <v>1</v>
      </c>
      <c r="AR54" s="36">
        <v>1</v>
      </c>
      <c r="AS54" s="36">
        <v>1</v>
      </c>
      <c r="AT54" s="36">
        <v>1</v>
      </c>
      <c r="AU54" s="36">
        <v>1</v>
      </c>
    </row>
    <row r="55" spans="1:47" ht="18.75" customHeight="1" x14ac:dyDescent="0.25">
      <c r="A55" s="182"/>
      <c r="B55" s="196" t="s">
        <v>38</v>
      </c>
      <c r="C55" s="196"/>
      <c r="D55" s="17">
        <v>1</v>
      </c>
      <c r="E55" s="17">
        <v>1</v>
      </c>
      <c r="F55" s="17">
        <v>1</v>
      </c>
      <c r="G55" s="17">
        <v>1</v>
      </c>
      <c r="H55" s="17">
        <v>1</v>
      </c>
      <c r="I55" s="17">
        <v>1</v>
      </c>
      <c r="J55" s="17">
        <v>1</v>
      </c>
      <c r="K55" s="17">
        <v>1</v>
      </c>
      <c r="L55" s="17">
        <v>1</v>
      </c>
      <c r="M55" s="17">
        <v>1</v>
      </c>
      <c r="N55" s="17">
        <v>1</v>
      </c>
      <c r="O55" s="17">
        <v>1</v>
      </c>
      <c r="P55" s="17">
        <v>1</v>
      </c>
      <c r="Q55" s="17">
        <v>1</v>
      </c>
      <c r="R55" s="17">
        <v>1</v>
      </c>
      <c r="S55" s="17">
        <v>1</v>
      </c>
      <c r="T55" s="17">
        <v>1</v>
      </c>
      <c r="U55" s="17">
        <v>1</v>
      </c>
      <c r="V55" s="17">
        <v>1</v>
      </c>
      <c r="W55" s="17">
        <v>1</v>
      </c>
      <c r="X55" s="17">
        <v>1</v>
      </c>
      <c r="Y55" s="17">
        <v>1</v>
      </c>
      <c r="Z55" s="46">
        <v>1</v>
      </c>
      <c r="AA55" s="46">
        <v>1</v>
      </c>
      <c r="AB55" s="46">
        <v>1</v>
      </c>
      <c r="AC55" s="46">
        <v>1</v>
      </c>
      <c r="AD55" s="46">
        <v>1</v>
      </c>
      <c r="AE55" s="46">
        <v>1</v>
      </c>
      <c r="AF55" s="46">
        <v>1</v>
      </c>
      <c r="AG55" s="46">
        <v>1</v>
      </c>
      <c r="AH55" s="46">
        <v>1</v>
      </c>
      <c r="AI55" s="46">
        <v>1</v>
      </c>
      <c r="AJ55" s="46">
        <v>1</v>
      </c>
      <c r="AK55" s="46">
        <v>1</v>
      </c>
      <c r="AL55" s="36">
        <v>1</v>
      </c>
      <c r="AM55" s="36">
        <v>1</v>
      </c>
      <c r="AN55" s="36">
        <v>1</v>
      </c>
      <c r="AO55" s="36">
        <v>1</v>
      </c>
      <c r="AP55" s="36">
        <v>1</v>
      </c>
      <c r="AQ55" s="36">
        <v>1</v>
      </c>
      <c r="AR55" s="36">
        <v>1</v>
      </c>
      <c r="AS55" s="36">
        <v>1</v>
      </c>
      <c r="AT55" s="36">
        <v>1</v>
      </c>
      <c r="AU55" s="36">
        <v>1</v>
      </c>
    </row>
    <row r="56" spans="1:47" ht="18.75" customHeight="1" x14ac:dyDescent="0.25">
      <c r="A56" s="182"/>
      <c r="B56" s="196" t="s">
        <v>39</v>
      </c>
      <c r="C56" s="196"/>
      <c r="D56" s="17">
        <v>1</v>
      </c>
      <c r="E56" s="17">
        <v>1</v>
      </c>
      <c r="F56" s="17">
        <v>1</v>
      </c>
      <c r="G56" s="17">
        <v>1</v>
      </c>
      <c r="H56" s="17">
        <v>1</v>
      </c>
      <c r="I56" s="17">
        <v>1</v>
      </c>
      <c r="J56" s="17">
        <v>1</v>
      </c>
      <c r="K56" s="17">
        <v>1</v>
      </c>
      <c r="L56" s="17">
        <v>1</v>
      </c>
      <c r="M56" s="17">
        <v>1</v>
      </c>
      <c r="N56" s="17">
        <v>1</v>
      </c>
      <c r="O56" s="17">
        <v>1</v>
      </c>
      <c r="P56" s="17">
        <v>1</v>
      </c>
      <c r="Q56" s="17">
        <v>1</v>
      </c>
      <c r="R56" s="17">
        <v>1</v>
      </c>
      <c r="S56" s="17">
        <v>1</v>
      </c>
      <c r="T56" s="17">
        <v>1</v>
      </c>
      <c r="U56" s="17">
        <v>1</v>
      </c>
      <c r="V56" s="36" t="s">
        <v>10</v>
      </c>
      <c r="W56" s="17">
        <v>1</v>
      </c>
      <c r="X56" s="17">
        <v>1</v>
      </c>
      <c r="Y56" s="17">
        <v>1</v>
      </c>
      <c r="Z56" s="46">
        <v>1</v>
      </c>
      <c r="AA56" s="46">
        <v>1</v>
      </c>
      <c r="AB56" s="46">
        <v>1</v>
      </c>
      <c r="AC56" s="46">
        <v>1</v>
      </c>
      <c r="AD56" s="46">
        <v>1</v>
      </c>
      <c r="AE56" s="46">
        <v>1</v>
      </c>
      <c r="AF56" s="46">
        <v>1</v>
      </c>
      <c r="AG56" s="46">
        <v>1</v>
      </c>
      <c r="AH56" s="46">
        <v>1</v>
      </c>
      <c r="AI56" s="46">
        <v>1</v>
      </c>
      <c r="AJ56" s="46">
        <v>1</v>
      </c>
      <c r="AK56" s="46">
        <v>1</v>
      </c>
      <c r="AL56" s="36">
        <v>1</v>
      </c>
      <c r="AM56" s="36">
        <v>1</v>
      </c>
      <c r="AN56" s="36">
        <v>1</v>
      </c>
      <c r="AO56" s="36">
        <v>1</v>
      </c>
      <c r="AP56" s="36">
        <v>1</v>
      </c>
      <c r="AQ56" s="36">
        <v>1</v>
      </c>
      <c r="AR56" s="36">
        <v>1</v>
      </c>
      <c r="AS56" s="36">
        <v>1</v>
      </c>
      <c r="AT56" s="36">
        <v>1</v>
      </c>
      <c r="AU56" s="36">
        <v>1</v>
      </c>
    </row>
    <row r="57" spans="1:47" ht="54.75" customHeight="1" x14ac:dyDescent="0.25">
      <c r="A57" s="182"/>
      <c r="B57" s="196" t="s">
        <v>40</v>
      </c>
      <c r="C57" s="196"/>
      <c r="D57" s="17">
        <v>1</v>
      </c>
      <c r="E57" s="36">
        <v>1</v>
      </c>
      <c r="F57" s="17">
        <v>1</v>
      </c>
      <c r="G57" s="17">
        <v>1</v>
      </c>
      <c r="H57" s="17">
        <v>1</v>
      </c>
      <c r="I57" s="36">
        <v>1</v>
      </c>
      <c r="J57" s="36">
        <v>1</v>
      </c>
      <c r="K57" s="17">
        <v>1</v>
      </c>
      <c r="L57" s="17">
        <v>1</v>
      </c>
      <c r="M57" s="17">
        <v>1</v>
      </c>
      <c r="N57" s="17">
        <v>1</v>
      </c>
      <c r="O57" s="17">
        <v>1</v>
      </c>
      <c r="P57" s="17">
        <v>1</v>
      </c>
      <c r="Q57" s="36">
        <v>1</v>
      </c>
      <c r="R57" s="36">
        <v>1</v>
      </c>
      <c r="S57" s="17">
        <v>1</v>
      </c>
      <c r="T57" s="17">
        <v>1</v>
      </c>
      <c r="U57" s="36">
        <v>1</v>
      </c>
      <c r="V57" s="17">
        <v>1</v>
      </c>
      <c r="W57" s="17">
        <v>1</v>
      </c>
      <c r="X57" s="17">
        <v>1</v>
      </c>
      <c r="Y57" s="17">
        <v>1</v>
      </c>
      <c r="Z57" s="46">
        <v>1</v>
      </c>
      <c r="AA57" s="46">
        <v>1</v>
      </c>
      <c r="AB57" s="46">
        <v>1</v>
      </c>
      <c r="AC57" s="46">
        <v>1</v>
      </c>
      <c r="AD57" s="46">
        <v>1</v>
      </c>
      <c r="AE57" s="46">
        <v>1</v>
      </c>
      <c r="AF57" s="46">
        <v>1</v>
      </c>
      <c r="AG57" s="46">
        <v>1</v>
      </c>
      <c r="AH57" s="46">
        <v>1</v>
      </c>
      <c r="AI57" s="46">
        <v>1</v>
      </c>
      <c r="AJ57" s="46">
        <v>1</v>
      </c>
      <c r="AK57" s="46">
        <v>1</v>
      </c>
      <c r="AL57" s="36">
        <v>1</v>
      </c>
      <c r="AM57" s="36">
        <v>1</v>
      </c>
      <c r="AN57" s="36">
        <v>1</v>
      </c>
      <c r="AO57" s="36">
        <v>1</v>
      </c>
      <c r="AP57" s="36">
        <v>1</v>
      </c>
      <c r="AQ57" s="36">
        <v>1</v>
      </c>
      <c r="AR57" s="36">
        <v>1</v>
      </c>
      <c r="AS57" s="36">
        <v>1</v>
      </c>
      <c r="AT57" s="36">
        <v>1</v>
      </c>
      <c r="AU57" s="36">
        <v>0</v>
      </c>
    </row>
    <row r="58" spans="1:47" s="14" customFormat="1" ht="47.25" customHeight="1" x14ac:dyDescent="0.25">
      <c r="A58" s="182"/>
      <c r="B58" s="197" t="s">
        <v>41</v>
      </c>
      <c r="C58" s="197"/>
      <c r="D58" s="20" t="s">
        <v>5</v>
      </c>
      <c r="E58" s="20" t="s">
        <v>5</v>
      </c>
      <c r="F58" s="20" t="s">
        <v>5</v>
      </c>
      <c r="G58" s="20" t="s">
        <v>5</v>
      </c>
      <c r="H58" s="20" t="s">
        <v>5</v>
      </c>
      <c r="I58" s="20" t="s">
        <v>5</v>
      </c>
      <c r="J58" s="20" t="s">
        <v>5</v>
      </c>
      <c r="K58" s="20" t="s">
        <v>5</v>
      </c>
      <c r="L58" s="20" t="s">
        <v>5</v>
      </c>
      <c r="M58" s="20" t="s">
        <v>5</v>
      </c>
      <c r="N58" s="20" t="s">
        <v>5</v>
      </c>
      <c r="O58" s="20" t="s">
        <v>5</v>
      </c>
      <c r="P58" s="20" t="s">
        <v>5</v>
      </c>
      <c r="Q58" s="20" t="s">
        <v>5</v>
      </c>
      <c r="R58" s="20" t="s">
        <v>5</v>
      </c>
      <c r="S58" s="20" t="s">
        <v>5</v>
      </c>
      <c r="T58" s="20" t="s">
        <v>5</v>
      </c>
      <c r="U58" s="20" t="s">
        <v>5</v>
      </c>
      <c r="V58" s="20" t="s">
        <v>5</v>
      </c>
      <c r="W58" s="20" t="s">
        <v>5</v>
      </c>
      <c r="X58" s="20" t="s">
        <v>5</v>
      </c>
      <c r="Y58" s="20" t="s">
        <v>5</v>
      </c>
      <c r="Z58" s="20" t="s">
        <v>5</v>
      </c>
      <c r="AA58" s="20" t="s">
        <v>5</v>
      </c>
      <c r="AB58" s="20" t="s">
        <v>5</v>
      </c>
      <c r="AC58" s="20" t="s">
        <v>5</v>
      </c>
      <c r="AD58" s="20" t="s">
        <v>5</v>
      </c>
      <c r="AE58" s="20" t="s">
        <v>5</v>
      </c>
      <c r="AF58" s="20" t="s">
        <v>5</v>
      </c>
      <c r="AG58" s="20" t="s">
        <v>5</v>
      </c>
      <c r="AH58" s="20" t="s">
        <v>5</v>
      </c>
      <c r="AI58" s="20" t="s">
        <v>5</v>
      </c>
      <c r="AJ58" s="20" t="s">
        <v>5</v>
      </c>
      <c r="AK58" s="20" t="s">
        <v>5</v>
      </c>
      <c r="AL58" s="20" t="s">
        <v>5</v>
      </c>
      <c r="AM58" s="20" t="s">
        <v>5</v>
      </c>
      <c r="AN58" s="20" t="s">
        <v>5</v>
      </c>
      <c r="AO58" s="20" t="s">
        <v>5</v>
      </c>
      <c r="AP58" s="20" t="s">
        <v>5</v>
      </c>
      <c r="AQ58" s="20" t="s">
        <v>5</v>
      </c>
      <c r="AR58" s="20" t="s">
        <v>5</v>
      </c>
      <c r="AS58" s="20" t="s">
        <v>5</v>
      </c>
      <c r="AT58" s="20" t="s">
        <v>5</v>
      </c>
      <c r="AU58" s="20" t="s">
        <v>5</v>
      </c>
    </row>
    <row r="59" spans="1:47" ht="19.5" customHeight="1" x14ac:dyDescent="0.25">
      <c r="A59" s="182"/>
      <c r="B59" s="196" t="s">
        <v>42</v>
      </c>
      <c r="C59" s="196"/>
      <c r="D59" s="17">
        <v>1</v>
      </c>
      <c r="E59" s="17">
        <v>1</v>
      </c>
      <c r="F59" s="17">
        <v>1</v>
      </c>
      <c r="G59" s="17">
        <v>1</v>
      </c>
      <c r="H59" s="17">
        <v>1</v>
      </c>
      <c r="I59" s="17">
        <v>1</v>
      </c>
      <c r="J59" s="17">
        <v>1</v>
      </c>
      <c r="K59" s="17">
        <v>1</v>
      </c>
      <c r="L59" s="17">
        <v>1</v>
      </c>
      <c r="M59" s="17">
        <v>0</v>
      </c>
      <c r="N59" s="17">
        <v>1</v>
      </c>
      <c r="O59" s="17">
        <v>1</v>
      </c>
      <c r="P59" s="17">
        <v>1</v>
      </c>
      <c r="Q59" s="17">
        <v>1</v>
      </c>
      <c r="R59" s="17">
        <v>1</v>
      </c>
      <c r="S59" s="17">
        <v>1</v>
      </c>
      <c r="T59" s="17">
        <v>1</v>
      </c>
      <c r="U59" s="17">
        <v>1</v>
      </c>
      <c r="V59" s="17">
        <v>1</v>
      </c>
      <c r="W59" s="17">
        <v>1</v>
      </c>
      <c r="X59" s="17">
        <v>1</v>
      </c>
      <c r="Y59" s="17">
        <v>1</v>
      </c>
      <c r="Z59" s="46">
        <v>1</v>
      </c>
      <c r="AA59" s="46">
        <v>1</v>
      </c>
      <c r="AB59" s="46">
        <v>1</v>
      </c>
      <c r="AC59" s="46">
        <v>1</v>
      </c>
      <c r="AD59" s="46">
        <v>1</v>
      </c>
      <c r="AE59" s="46">
        <v>1</v>
      </c>
      <c r="AF59" s="46">
        <v>1</v>
      </c>
      <c r="AG59" s="46">
        <v>1</v>
      </c>
      <c r="AH59" s="46">
        <v>1</v>
      </c>
      <c r="AI59" s="46">
        <v>1</v>
      </c>
      <c r="AJ59" s="46">
        <v>1</v>
      </c>
      <c r="AK59" s="46">
        <v>1</v>
      </c>
      <c r="AL59" s="36">
        <v>1</v>
      </c>
      <c r="AM59" s="36">
        <v>1</v>
      </c>
      <c r="AN59" s="36">
        <v>0</v>
      </c>
      <c r="AO59" s="36">
        <v>1</v>
      </c>
      <c r="AP59" s="36">
        <v>0</v>
      </c>
      <c r="AQ59" s="36">
        <v>1</v>
      </c>
      <c r="AR59" s="36">
        <v>1</v>
      </c>
      <c r="AS59" s="36">
        <v>1</v>
      </c>
      <c r="AT59" s="36">
        <v>1</v>
      </c>
      <c r="AU59" s="36">
        <v>1</v>
      </c>
    </row>
    <row r="60" spans="1:47" ht="15" customHeight="1" x14ac:dyDescent="0.25">
      <c r="A60" s="182"/>
      <c r="B60" s="196" t="s">
        <v>43</v>
      </c>
      <c r="C60" s="196"/>
      <c r="D60" s="17">
        <v>0</v>
      </c>
      <c r="E60" s="17">
        <v>1</v>
      </c>
      <c r="F60" s="17">
        <v>1</v>
      </c>
      <c r="G60" s="36">
        <v>1</v>
      </c>
      <c r="H60" s="17">
        <v>1</v>
      </c>
      <c r="I60" s="36">
        <v>1</v>
      </c>
      <c r="J60" s="36">
        <v>1</v>
      </c>
      <c r="K60" s="36">
        <v>1</v>
      </c>
      <c r="L60" s="17">
        <v>1</v>
      </c>
      <c r="M60" s="17">
        <v>1</v>
      </c>
      <c r="N60" s="17">
        <v>1</v>
      </c>
      <c r="O60" s="17">
        <v>1</v>
      </c>
      <c r="P60" s="17">
        <v>1</v>
      </c>
      <c r="Q60" s="36">
        <v>1</v>
      </c>
      <c r="R60" s="17">
        <v>1</v>
      </c>
      <c r="S60" s="17">
        <v>1</v>
      </c>
      <c r="T60" s="36">
        <v>0</v>
      </c>
      <c r="U60" s="36">
        <v>0</v>
      </c>
      <c r="V60" s="36">
        <v>0</v>
      </c>
      <c r="W60" s="17">
        <v>1</v>
      </c>
      <c r="X60" s="17">
        <v>1</v>
      </c>
      <c r="Y60" s="17">
        <v>1</v>
      </c>
      <c r="Z60" s="46">
        <v>1</v>
      </c>
      <c r="AA60" s="46">
        <v>1</v>
      </c>
      <c r="AB60" s="46">
        <v>0</v>
      </c>
      <c r="AC60" s="46">
        <v>1</v>
      </c>
      <c r="AD60" s="46">
        <v>1</v>
      </c>
      <c r="AE60" s="46">
        <v>0</v>
      </c>
      <c r="AF60" s="46">
        <v>1</v>
      </c>
      <c r="AG60" s="46">
        <v>1</v>
      </c>
      <c r="AH60" s="46">
        <v>1</v>
      </c>
      <c r="AI60" s="46">
        <v>1</v>
      </c>
      <c r="AJ60" s="46">
        <v>1</v>
      </c>
      <c r="AK60" s="46">
        <v>1</v>
      </c>
      <c r="AL60" s="36">
        <v>1</v>
      </c>
      <c r="AM60" s="36">
        <v>1</v>
      </c>
      <c r="AN60" s="36">
        <v>0</v>
      </c>
      <c r="AO60" s="36">
        <v>1</v>
      </c>
      <c r="AP60" s="36">
        <v>0</v>
      </c>
      <c r="AQ60" s="36">
        <v>1</v>
      </c>
      <c r="AR60" s="36">
        <v>1</v>
      </c>
      <c r="AS60" s="36">
        <v>1</v>
      </c>
      <c r="AT60" s="36">
        <v>1</v>
      </c>
      <c r="AU60" s="36">
        <v>1</v>
      </c>
    </row>
    <row r="61" spans="1:47" ht="33.75" customHeight="1" x14ac:dyDescent="0.25">
      <c r="A61" s="182"/>
      <c r="B61" s="201" t="s">
        <v>44</v>
      </c>
      <c r="C61" s="202"/>
      <c r="D61" s="36">
        <v>1</v>
      </c>
      <c r="E61" s="36">
        <v>1</v>
      </c>
      <c r="F61" s="36">
        <v>1</v>
      </c>
      <c r="G61" s="17">
        <v>1</v>
      </c>
      <c r="H61" s="36">
        <v>1</v>
      </c>
      <c r="I61" s="36">
        <v>1</v>
      </c>
      <c r="J61" s="36">
        <v>1</v>
      </c>
      <c r="K61" s="36">
        <v>1</v>
      </c>
      <c r="L61" s="36">
        <v>1</v>
      </c>
      <c r="M61" s="36">
        <v>1</v>
      </c>
      <c r="N61" s="36">
        <v>1</v>
      </c>
      <c r="O61" s="36">
        <v>1</v>
      </c>
      <c r="P61" s="36">
        <v>1</v>
      </c>
      <c r="Q61" s="36">
        <v>1</v>
      </c>
      <c r="R61" s="36">
        <v>1</v>
      </c>
      <c r="S61" s="36">
        <v>1</v>
      </c>
      <c r="T61" s="36">
        <v>1</v>
      </c>
      <c r="U61" s="36">
        <v>1</v>
      </c>
      <c r="V61" s="17">
        <v>1</v>
      </c>
      <c r="W61" s="17">
        <v>1</v>
      </c>
      <c r="X61" s="17">
        <v>1</v>
      </c>
      <c r="Y61" s="17">
        <v>1</v>
      </c>
      <c r="Z61" s="46">
        <v>1</v>
      </c>
      <c r="AA61" s="46">
        <v>1</v>
      </c>
      <c r="AB61" s="46">
        <v>1</v>
      </c>
      <c r="AC61" s="46">
        <v>1</v>
      </c>
      <c r="AD61" s="46">
        <v>1</v>
      </c>
      <c r="AE61" s="46">
        <v>1</v>
      </c>
      <c r="AF61" s="46">
        <v>1</v>
      </c>
      <c r="AG61" s="46">
        <v>1</v>
      </c>
      <c r="AH61" s="46">
        <v>1</v>
      </c>
      <c r="AI61" s="46">
        <v>1</v>
      </c>
      <c r="AJ61" s="46">
        <v>1</v>
      </c>
      <c r="AK61" s="46">
        <v>1</v>
      </c>
      <c r="AL61" s="36">
        <v>1</v>
      </c>
      <c r="AM61" s="36">
        <v>1</v>
      </c>
      <c r="AN61" s="36">
        <v>0</v>
      </c>
      <c r="AO61" s="36">
        <v>1</v>
      </c>
      <c r="AP61" s="36">
        <v>0</v>
      </c>
      <c r="AQ61" s="36">
        <v>1</v>
      </c>
      <c r="AR61" s="36">
        <v>1</v>
      </c>
      <c r="AS61" s="36">
        <v>1</v>
      </c>
      <c r="AT61" s="36">
        <v>1</v>
      </c>
      <c r="AU61" s="36">
        <v>1</v>
      </c>
    </row>
    <row r="62" spans="1:47" ht="15.75" customHeight="1" x14ac:dyDescent="0.25">
      <c r="A62" s="182"/>
      <c r="B62" s="203" t="s">
        <v>45</v>
      </c>
      <c r="C62" s="204"/>
      <c r="D62" s="36" t="s">
        <v>10</v>
      </c>
      <c r="E62" s="36">
        <v>0</v>
      </c>
      <c r="F62" s="17" t="s">
        <v>10</v>
      </c>
      <c r="G62" s="36">
        <v>0</v>
      </c>
      <c r="H62" s="36" t="s">
        <v>10</v>
      </c>
      <c r="I62" s="36" t="s">
        <v>10</v>
      </c>
      <c r="J62" s="36" t="s">
        <v>10</v>
      </c>
      <c r="K62" s="36" t="s">
        <v>10</v>
      </c>
      <c r="L62" s="36">
        <v>0</v>
      </c>
      <c r="M62" s="36" t="s">
        <v>10</v>
      </c>
      <c r="N62" s="36" t="s">
        <v>10</v>
      </c>
      <c r="O62" s="36" t="s">
        <v>10</v>
      </c>
      <c r="P62" s="36" t="s">
        <v>10</v>
      </c>
      <c r="Q62" s="36" t="s">
        <v>10</v>
      </c>
      <c r="R62" s="36" t="s">
        <v>10</v>
      </c>
      <c r="S62" s="36" t="s">
        <v>10</v>
      </c>
      <c r="T62" s="36" t="s">
        <v>10</v>
      </c>
      <c r="U62" s="36" t="s">
        <v>10</v>
      </c>
      <c r="V62" s="17" t="s">
        <v>10</v>
      </c>
      <c r="W62" s="17" t="s">
        <v>10</v>
      </c>
      <c r="X62" s="17" t="s">
        <v>10</v>
      </c>
      <c r="Y62" s="17" t="s">
        <v>10</v>
      </c>
      <c r="Z62" s="46" t="s">
        <v>10</v>
      </c>
      <c r="AA62" s="46" t="s">
        <v>10</v>
      </c>
      <c r="AB62" s="46" t="s">
        <v>10</v>
      </c>
      <c r="AC62" s="46" t="s">
        <v>10</v>
      </c>
      <c r="AD62" s="46" t="s">
        <v>10</v>
      </c>
      <c r="AE62" s="46" t="s">
        <v>10</v>
      </c>
      <c r="AF62" s="46" t="s">
        <v>10</v>
      </c>
      <c r="AG62" s="46" t="s">
        <v>10</v>
      </c>
      <c r="AH62" s="46">
        <v>0</v>
      </c>
      <c r="AI62" s="46" t="s">
        <v>10</v>
      </c>
      <c r="AJ62" s="46" t="s">
        <v>10</v>
      </c>
      <c r="AK62" s="46" t="s">
        <v>10</v>
      </c>
      <c r="AL62" s="46" t="s">
        <v>10</v>
      </c>
      <c r="AM62" s="46" t="s">
        <v>10</v>
      </c>
      <c r="AN62" s="46" t="s">
        <v>10</v>
      </c>
      <c r="AO62" s="46" t="s">
        <v>10</v>
      </c>
      <c r="AP62" s="46" t="s">
        <v>10</v>
      </c>
      <c r="AQ62" s="36">
        <v>1</v>
      </c>
      <c r="AR62" s="36" t="s">
        <v>10</v>
      </c>
      <c r="AS62" s="36" t="s">
        <v>10</v>
      </c>
      <c r="AT62" s="36" t="s">
        <v>10</v>
      </c>
      <c r="AU62" s="36" t="s">
        <v>10</v>
      </c>
    </row>
    <row r="63" spans="1:47" ht="18.75" customHeight="1" x14ac:dyDescent="0.25">
      <c r="A63" s="182"/>
      <c r="B63" s="186" t="s">
        <v>46</v>
      </c>
      <c r="C63" s="187"/>
      <c r="D63" s="36">
        <v>0</v>
      </c>
      <c r="E63" s="17">
        <v>1</v>
      </c>
      <c r="F63" s="17">
        <v>1</v>
      </c>
      <c r="G63" s="17">
        <v>1</v>
      </c>
      <c r="H63" s="17">
        <v>1</v>
      </c>
      <c r="I63" s="17">
        <v>1</v>
      </c>
      <c r="J63" s="17">
        <v>1</v>
      </c>
      <c r="K63" s="17">
        <v>1</v>
      </c>
      <c r="L63" s="17">
        <v>1</v>
      </c>
      <c r="M63" s="17">
        <v>1</v>
      </c>
      <c r="N63" s="17">
        <v>1</v>
      </c>
      <c r="O63" s="17">
        <v>1</v>
      </c>
      <c r="P63" s="17">
        <v>1</v>
      </c>
      <c r="Q63" s="17">
        <v>1</v>
      </c>
      <c r="R63" s="17">
        <v>1</v>
      </c>
      <c r="S63" s="17">
        <v>1</v>
      </c>
      <c r="T63" s="17">
        <v>1</v>
      </c>
      <c r="U63" s="17">
        <v>1</v>
      </c>
      <c r="V63" s="17">
        <v>1</v>
      </c>
      <c r="W63" s="17">
        <v>1</v>
      </c>
      <c r="X63" s="17">
        <v>1</v>
      </c>
      <c r="Y63" s="17">
        <v>1</v>
      </c>
      <c r="Z63" s="46">
        <v>1</v>
      </c>
      <c r="AA63" s="46">
        <v>1</v>
      </c>
      <c r="AB63" s="46">
        <v>1</v>
      </c>
      <c r="AC63" s="46">
        <v>1</v>
      </c>
      <c r="AD63" s="46">
        <v>1</v>
      </c>
      <c r="AE63" s="46">
        <v>1</v>
      </c>
      <c r="AF63" s="46">
        <v>1</v>
      </c>
      <c r="AG63" s="46">
        <v>1</v>
      </c>
      <c r="AH63" s="46">
        <v>1</v>
      </c>
      <c r="AI63" s="46">
        <v>1</v>
      </c>
      <c r="AJ63" s="46">
        <v>0</v>
      </c>
      <c r="AK63" s="46">
        <v>1</v>
      </c>
      <c r="AL63" s="36">
        <v>1</v>
      </c>
      <c r="AM63" s="36">
        <v>1</v>
      </c>
      <c r="AN63" s="36">
        <v>0</v>
      </c>
      <c r="AO63" s="36">
        <v>1</v>
      </c>
      <c r="AP63" s="36">
        <v>0</v>
      </c>
      <c r="AQ63" s="36">
        <v>1</v>
      </c>
      <c r="AR63" s="36">
        <v>1</v>
      </c>
      <c r="AS63" s="36">
        <v>1</v>
      </c>
      <c r="AT63" s="36">
        <v>1</v>
      </c>
      <c r="AU63" s="36">
        <v>1</v>
      </c>
    </row>
    <row r="64" spans="1:47" ht="47.25" customHeight="1" x14ac:dyDescent="0.25">
      <c r="A64" s="182"/>
      <c r="B64" s="196" t="s">
        <v>47</v>
      </c>
      <c r="C64" s="196"/>
      <c r="D64" s="17">
        <v>1</v>
      </c>
      <c r="E64" s="17">
        <v>1</v>
      </c>
      <c r="F64" s="17">
        <v>1</v>
      </c>
      <c r="G64" s="17">
        <v>1</v>
      </c>
      <c r="H64" s="17">
        <v>1</v>
      </c>
      <c r="I64" s="17">
        <v>1</v>
      </c>
      <c r="J64" s="17">
        <v>1</v>
      </c>
      <c r="K64" s="17">
        <v>1</v>
      </c>
      <c r="L64" s="17">
        <v>1</v>
      </c>
      <c r="M64" s="17">
        <v>1</v>
      </c>
      <c r="N64" s="17">
        <v>1</v>
      </c>
      <c r="O64" s="17">
        <v>1</v>
      </c>
      <c r="P64" s="17">
        <v>1</v>
      </c>
      <c r="Q64" s="17">
        <v>1</v>
      </c>
      <c r="R64" s="17">
        <v>1</v>
      </c>
      <c r="S64" s="17">
        <v>1</v>
      </c>
      <c r="T64" s="17">
        <v>1</v>
      </c>
      <c r="U64" s="17">
        <v>1</v>
      </c>
      <c r="V64" s="17">
        <v>1</v>
      </c>
      <c r="W64" s="17">
        <v>1</v>
      </c>
      <c r="X64" s="17">
        <v>1</v>
      </c>
      <c r="Y64" s="17">
        <v>1</v>
      </c>
      <c r="Z64" s="46">
        <v>1</v>
      </c>
      <c r="AA64" s="46">
        <v>1</v>
      </c>
      <c r="AB64" s="46">
        <v>1</v>
      </c>
      <c r="AC64" s="46">
        <v>1</v>
      </c>
      <c r="AD64" s="46">
        <v>1</v>
      </c>
      <c r="AE64" s="46">
        <v>1</v>
      </c>
      <c r="AF64" s="46">
        <v>1</v>
      </c>
      <c r="AG64" s="46">
        <v>1</v>
      </c>
      <c r="AH64" s="46">
        <v>1</v>
      </c>
      <c r="AI64" s="46">
        <v>1</v>
      </c>
      <c r="AJ64" s="46">
        <v>1</v>
      </c>
      <c r="AK64" s="46">
        <v>1</v>
      </c>
      <c r="AL64" s="36">
        <v>1</v>
      </c>
      <c r="AM64" s="36">
        <v>1</v>
      </c>
      <c r="AN64" s="36">
        <v>0</v>
      </c>
      <c r="AO64" s="36">
        <v>1</v>
      </c>
      <c r="AP64" s="36">
        <v>0</v>
      </c>
      <c r="AQ64" s="36">
        <v>1</v>
      </c>
      <c r="AR64" s="36">
        <v>1</v>
      </c>
      <c r="AS64" s="36">
        <v>1</v>
      </c>
      <c r="AT64" s="36">
        <v>1</v>
      </c>
      <c r="AU64" s="36">
        <v>1</v>
      </c>
    </row>
    <row r="65" spans="1:47" ht="15" customHeight="1" x14ac:dyDescent="0.25">
      <c r="A65" s="182"/>
      <c r="B65" s="196" t="s">
        <v>48</v>
      </c>
      <c r="C65" s="196"/>
      <c r="D65" s="17">
        <v>1</v>
      </c>
      <c r="E65" s="17">
        <v>1</v>
      </c>
      <c r="F65" s="17">
        <v>1</v>
      </c>
      <c r="G65" s="17">
        <v>1</v>
      </c>
      <c r="H65" s="17">
        <v>1</v>
      </c>
      <c r="I65" s="17">
        <v>1</v>
      </c>
      <c r="J65" s="17">
        <v>1</v>
      </c>
      <c r="K65" s="17">
        <v>1</v>
      </c>
      <c r="L65" s="36">
        <v>1</v>
      </c>
      <c r="M65" s="36">
        <v>1</v>
      </c>
      <c r="N65" s="36">
        <v>1</v>
      </c>
      <c r="O65" s="36">
        <v>1</v>
      </c>
      <c r="P65" s="36">
        <v>1</v>
      </c>
      <c r="Q65" s="36">
        <v>1</v>
      </c>
      <c r="R65" s="36">
        <v>1</v>
      </c>
      <c r="S65" s="36">
        <v>1</v>
      </c>
      <c r="T65" s="36">
        <v>1</v>
      </c>
      <c r="U65" s="36">
        <v>1</v>
      </c>
      <c r="V65" s="17">
        <v>1</v>
      </c>
      <c r="W65" s="17">
        <v>1</v>
      </c>
      <c r="X65" s="17">
        <v>1</v>
      </c>
      <c r="Y65" s="17">
        <v>1</v>
      </c>
      <c r="Z65" s="46">
        <v>1</v>
      </c>
      <c r="AA65" s="46">
        <v>1</v>
      </c>
      <c r="AB65" s="46">
        <v>0</v>
      </c>
      <c r="AC65" s="46">
        <v>1</v>
      </c>
      <c r="AD65" s="46">
        <v>1</v>
      </c>
      <c r="AE65" s="46">
        <v>1</v>
      </c>
      <c r="AF65" s="46">
        <v>1</v>
      </c>
      <c r="AG65" s="46">
        <v>1</v>
      </c>
      <c r="AH65" s="46">
        <v>1</v>
      </c>
      <c r="AI65" s="46">
        <v>1</v>
      </c>
      <c r="AJ65" s="46">
        <v>1</v>
      </c>
      <c r="AK65" s="46">
        <v>1</v>
      </c>
      <c r="AL65" s="36">
        <v>1</v>
      </c>
      <c r="AM65" s="36">
        <v>1</v>
      </c>
      <c r="AN65" s="36">
        <v>1</v>
      </c>
      <c r="AO65" s="36">
        <v>1</v>
      </c>
      <c r="AP65" s="36">
        <v>0</v>
      </c>
      <c r="AQ65" s="36">
        <v>1</v>
      </c>
      <c r="AR65" s="36">
        <v>1</v>
      </c>
      <c r="AS65" s="36">
        <v>1</v>
      </c>
      <c r="AT65" s="36">
        <v>1</v>
      </c>
      <c r="AU65" s="36">
        <v>1</v>
      </c>
    </row>
    <row r="66" spans="1:47" ht="15" customHeight="1" x14ac:dyDescent="0.25">
      <c r="A66" s="182"/>
      <c r="B66" s="196" t="s">
        <v>49</v>
      </c>
      <c r="C66" s="196"/>
      <c r="D66" s="36">
        <v>1</v>
      </c>
      <c r="E66" s="17">
        <v>1</v>
      </c>
      <c r="F66" s="17">
        <v>1</v>
      </c>
      <c r="G66" s="17">
        <v>1</v>
      </c>
      <c r="H66" s="17">
        <v>1</v>
      </c>
      <c r="I66" s="36">
        <v>1</v>
      </c>
      <c r="J66" s="17">
        <v>1</v>
      </c>
      <c r="K66" s="17">
        <v>1</v>
      </c>
      <c r="L66" s="17">
        <v>1</v>
      </c>
      <c r="M66" s="17">
        <v>1</v>
      </c>
      <c r="N66" s="17">
        <v>1</v>
      </c>
      <c r="O66" s="17">
        <v>1</v>
      </c>
      <c r="P66" s="17">
        <v>1</v>
      </c>
      <c r="Q66" s="17">
        <v>1</v>
      </c>
      <c r="R66" s="17">
        <v>1</v>
      </c>
      <c r="S66" s="17">
        <v>1</v>
      </c>
      <c r="T66" s="17">
        <v>1</v>
      </c>
      <c r="U66" s="17">
        <v>1</v>
      </c>
      <c r="V66" s="17">
        <v>1</v>
      </c>
      <c r="W66" s="17">
        <v>1</v>
      </c>
      <c r="X66" s="17">
        <v>1</v>
      </c>
      <c r="Y66" s="17">
        <v>1</v>
      </c>
      <c r="Z66" s="46">
        <v>1</v>
      </c>
      <c r="AA66" s="46">
        <v>1</v>
      </c>
      <c r="AB66" s="46">
        <v>0</v>
      </c>
      <c r="AC66" s="46">
        <v>1</v>
      </c>
      <c r="AD66" s="46">
        <v>1</v>
      </c>
      <c r="AE66" s="46">
        <v>1</v>
      </c>
      <c r="AF66" s="46">
        <v>1</v>
      </c>
      <c r="AG66" s="46">
        <v>1</v>
      </c>
      <c r="AH66" s="46">
        <v>1</v>
      </c>
      <c r="AI66" s="46">
        <v>1</v>
      </c>
      <c r="AJ66" s="46">
        <v>1</v>
      </c>
      <c r="AK66" s="46">
        <v>1</v>
      </c>
      <c r="AL66" s="36">
        <v>1</v>
      </c>
      <c r="AM66" s="36">
        <v>1</v>
      </c>
      <c r="AN66" s="36">
        <v>0</v>
      </c>
      <c r="AO66" s="36">
        <v>1</v>
      </c>
      <c r="AP66" s="36">
        <v>0</v>
      </c>
      <c r="AQ66" s="36">
        <v>1</v>
      </c>
      <c r="AR66" s="36">
        <v>1</v>
      </c>
      <c r="AS66" s="36">
        <v>1</v>
      </c>
      <c r="AT66" s="36">
        <v>1</v>
      </c>
      <c r="AU66" s="36">
        <v>1</v>
      </c>
    </row>
    <row r="67" spans="1:47" ht="15.75" x14ac:dyDescent="0.25">
      <c r="A67" s="182"/>
      <c r="B67" s="196" t="s">
        <v>50</v>
      </c>
      <c r="C67" s="196"/>
      <c r="D67" s="36">
        <v>1</v>
      </c>
      <c r="E67" s="17">
        <v>1</v>
      </c>
      <c r="F67" s="17">
        <v>1</v>
      </c>
      <c r="G67" s="17">
        <v>1</v>
      </c>
      <c r="H67" s="17">
        <v>1</v>
      </c>
      <c r="I67" s="17">
        <v>1</v>
      </c>
      <c r="J67" s="17">
        <v>1</v>
      </c>
      <c r="K67" s="17">
        <v>1</v>
      </c>
      <c r="L67" s="17">
        <v>1</v>
      </c>
      <c r="M67" s="17">
        <v>1</v>
      </c>
      <c r="N67" s="17">
        <v>1</v>
      </c>
      <c r="O67" s="17">
        <v>1</v>
      </c>
      <c r="P67" s="36">
        <v>1</v>
      </c>
      <c r="Q67" s="17">
        <v>1</v>
      </c>
      <c r="R67" s="17">
        <v>1</v>
      </c>
      <c r="S67" s="17">
        <v>1</v>
      </c>
      <c r="T67" s="17">
        <v>1</v>
      </c>
      <c r="U67" s="17">
        <v>1</v>
      </c>
      <c r="V67" s="17">
        <v>1</v>
      </c>
      <c r="W67" s="17">
        <v>1</v>
      </c>
      <c r="X67" s="17">
        <v>1</v>
      </c>
      <c r="Y67" s="17">
        <v>1</v>
      </c>
      <c r="Z67" s="46">
        <v>1</v>
      </c>
      <c r="AA67" s="46">
        <v>1</v>
      </c>
      <c r="AB67" s="46">
        <v>1</v>
      </c>
      <c r="AC67" s="46">
        <v>1</v>
      </c>
      <c r="AD67" s="46">
        <v>1</v>
      </c>
      <c r="AE67" s="46">
        <v>1</v>
      </c>
      <c r="AF67" s="46">
        <v>1</v>
      </c>
      <c r="AG67" s="46">
        <v>1</v>
      </c>
      <c r="AH67" s="46">
        <v>1</v>
      </c>
      <c r="AI67" s="46">
        <v>1</v>
      </c>
      <c r="AJ67" s="46">
        <v>1</v>
      </c>
      <c r="AK67" s="46">
        <v>1</v>
      </c>
      <c r="AL67" s="36">
        <v>1</v>
      </c>
      <c r="AM67" s="36">
        <v>1</v>
      </c>
      <c r="AN67" s="36">
        <v>1</v>
      </c>
      <c r="AO67" s="36">
        <v>1</v>
      </c>
      <c r="AP67" s="36">
        <v>1</v>
      </c>
      <c r="AQ67" s="36">
        <v>1</v>
      </c>
      <c r="AR67" s="36">
        <v>1</v>
      </c>
      <c r="AS67" s="36">
        <v>1</v>
      </c>
      <c r="AT67" s="36">
        <v>1</v>
      </c>
      <c r="AU67" s="36">
        <v>1</v>
      </c>
    </row>
    <row r="68" spans="1:47" ht="15" customHeight="1" x14ac:dyDescent="0.25">
      <c r="A68" s="182"/>
      <c r="B68" s="196" t="s">
        <v>51</v>
      </c>
      <c r="C68" s="196"/>
      <c r="D68" s="36">
        <v>1</v>
      </c>
      <c r="E68" s="17">
        <v>1</v>
      </c>
      <c r="F68" s="17">
        <v>1</v>
      </c>
      <c r="G68" s="17">
        <v>1</v>
      </c>
      <c r="H68" s="17">
        <v>1</v>
      </c>
      <c r="I68" s="17">
        <v>1</v>
      </c>
      <c r="J68" s="17">
        <v>1</v>
      </c>
      <c r="K68" s="17">
        <v>1</v>
      </c>
      <c r="L68" s="17">
        <v>1</v>
      </c>
      <c r="M68" s="17">
        <v>1</v>
      </c>
      <c r="N68" s="17">
        <v>1</v>
      </c>
      <c r="O68" s="17">
        <v>1</v>
      </c>
      <c r="P68" s="17">
        <v>1</v>
      </c>
      <c r="Q68" s="17">
        <v>1</v>
      </c>
      <c r="R68" s="17">
        <v>1</v>
      </c>
      <c r="S68" s="17">
        <v>1</v>
      </c>
      <c r="T68" s="17">
        <v>1</v>
      </c>
      <c r="U68" s="17">
        <v>1</v>
      </c>
      <c r="V68" s="17">
        <v>1</v>
      </c>
      <c r="W68" s="17">
        <v>1</v>
      </c>
      <c r="X68" s="17">
        <v>1</v>
      </c>
      <c r="Y68" s="17">
        <v>1</v>
      </c>
      <c r="Z68" s="46">
        <v>1</v>
      </c>
      <c r="AA68" s="46">
        <v>1</v>
      </c>
      <c r="AB68" s="46">
        <v>1</v>
      </c>
      <c r="AC68" s="46">
        <v>1</v>
      </c>
      <c r="AD68" s="46">
        <v>1</v>
      </c>
      <c r="AE68" s="46">
        <v>1</v>
      </c>
      <c r="AF68" s="46">
        <v>1</v>
      </c>
      <c r="AG68" s="46">
        <v>1</v>
      </c>
      <c r="AH68" s="46">
        <v>1</v>
      </c>
      <c r="AI68" s="46">
        <v>1</v>
      </c>
      <c r="AJ68" s="46">
        <v>1</v>
      </c>
      <c r="AK68" s="46">
        <v>1</v>
      </c>
      <c r="AL68" s="36">
        <v>1</v>
      </c>
      <c r="AM68" s="36">
        <v>1</v>
      </c>
      <c r="AN68" s="36">
        <v>1</v>
      </c>
      <c r="AO68" s="36">
        <v>1</v>
      </c>
      <c r="AP68" s="36">
        <v>1</v>
      </c>
      <c r="AQ68" s="36">
        <v>1</v>
      </c>
      <c r="AR68" s="36">
        <v>1</v>
      </c>
      <c r="AS68" s="36">
        <v>1</v>
      </c>
      <c r="AT68" s="36">
        <v>1</v>
      </c>
      <c r="AU68" s="36">
        <v>1</v>
      </c>
    </row>
    <row r="69" spans="1:47" s="26" customFormat="1" ht="47.25" customHeight="1" x14ac:dyDescent="0.25">
      <c r="A69" s="182"/>
      <c r="B69" s="200" t="s">
        <v>52</v>
      </c>
      <c r="C69" s="200"/>
      <c r="D69" s="36" t="s">
        <v>10</v>
      </c>
      <c r="E69" s="36" t="s">
        <v>10</v>
      </c>
      <c r="F69" s="36" t="s">
        <v>10</v>
      </c>
      <c r="G69" s="17" t="s">
        <v>10</v>
      </c>
      <c r="H69" s="17" t="s">
        <v>10</v>
      </c>
      <c r="I69" s="17" t="s">
        <v>10</v>
      </c>
      <c r="J69" s="17" t="s">
        <v>10</v>
      </c>
      <c r="K69" s="17" t="s">
        <v>10</v>
      </c>
      <c r="L69" s="17" t="s">
        <v>10</v>
      </c>
      <c r="M69" s="17" t="s">
        <v>10</v>
      </c>
      <c r="N69" s="17" t="s">
        <v>10</v>
      </c>
      <c r="O69" s="17" t="s">
        <v>10</v>
      </c>
      <c r="P69" s="17" t="s">
        <v>10</v>
      </c>
      <c r="Q69" s="17" t="s">
        <v>10</v>
      </c>
      <c r="R69" s="17" t="s">
        <v>10</v>
      </c>
      <c r="S69" s="17" t="s">
        <v>10</v>
      </c>
      <c r="T69" s="17" t="s">
        <v>10</v>
      </c>
      <c r="U69" s="17" t="s">
        <v>10</v>
      </c>
      <c r="V69" s="17" t="s">
        <v>10</v>
      </c>
      <c r="W69" s="17" t="s">
        <v>10</v>
      </c>
      <c r="X69" s="17" t="s">
        <v>10</v>
      </c>
      <c r="Y69" s="17" t="s">
        <v>10</v>
      </c>
      <c r="Z69" s="46">
        <v>1</v>
      </c>
      <c r="AA69" s="46">
        <v>1</v>
      </c>
      <c r="AB69" s="46">
        <v>1</v>
      </c>
      <c r="AC69" s="46">
        <v>0</v>
      </c>
      <c r="AD69" s="46">
        <v>1</v>
      </c>
      <c r="AE69" s="46">
        <v>0</v>
      </c>
      <c r="AF69" s="46">
        <v>1</v>
      </c>
      <c r="AG69" s="46">
        <v>1</v>
      </c>
      <c r="AH69" s="46">
        <v>1</v>
      </c>
      <c r="AI69" s="46">
        <v>1</v>
      </c>
      <c r="AJ69" s="46">
        <v>1</v>
      </c>
      <c r="AK69" s="46">
        <v>1</v>
      </c>
      <c r="AL69" s="46">
        <v>1</v>
      </c>
      <c r="AM69" s="46">
        <v>1</v>
      </c>
      <c r="AN69" s="46">
        <v>1</v>
      </c>
      <c r="AO69" s="46">
        <v>0</v>
      </c>
      <c r="AP69" s="46">
        <v>0</v>
      </c>
      <c r="AQ69" s="46">
        <v>1</v>
      </c>
      <c r="AR69" s="46">
        <v>1</v>
      </c>
      <c r="AS69" s="46">
        <v>1</v>
      </c>
      <c r="AT69" s="46">
        <v>1</v>
      </c>
      <c r="AU69" s="46">
        <v>0</v>
      </c>
    </row>
    <row r="70" spans="1:47" ht="166.5" customHeight="1" x14ac:dyDescent="0.25">
      <c r="A70" s="182"/>
      <c r="B70" s="196" t="s">
        <v>53</v>
      </c>
      <c r="C70" s="196"/>
      <c r="D70" s="17">
        <v>0</v>
      </c>
      <c r="E70" s="36">
        <v>0</v>
      </c>
      <c r="F70" s="17">
        <v>0</v>
      </c>
      <c r="G70" s="17">
        <v>1</v>
      </c>
      <c r="H70" s="17">
        <v>0</v>
      </c>
      <c r="I70" s="17">
        <v>0</v>
      </c>
      <c r="J70" s="17">
        <v>0</v>
      </c>
      <c r="K70" s="17">
        <v>0</v>
      </c>
      <c r="L70" s="36">
        <v>0</v>
      </c>
      <c r="M70" s="17">
        <v>0</v>
      </c>
      <c r="N70" s="17">
        <v>0</v>
      </c>
      <c r="O70" s="17">
        <v>0</v>
      </c>
      <c r="P70" s="17">
        <v>0</v>
      </c>
      <c r="Q70" s="17">
        <v>0</v>
      </c>
      <c r="R70" s="17">
        <v>0</v>
      </c>
      <c r="S70" s="17">
        <v>0</v>
      </c>
      <c r="T70" s="17">
        <v>0</v>
      </c>
      <c r="U70" s="17">
        <v>0</v>
      </c>
      <c r="V70" s="17" t="s">
        <v>10</v>
      </c>
      <c r="W70" s="17">
        <v>0</v>
      </c>
      <c r="X70" s="17" t="s">
        <v>10</v>
      </c>
      <c r="Y70" s="17" t="s">
        <v>10</v>
      </c>
      <c r="Z70" s="46">
        <v>0</v>
      </c>
      <c r="AA70" s="46">
        <v>0</v>
      </c>
      <c r="AB70" s="46">
        <v>0</v>
      </c>
      <c r="AC70" s="46">
        <v>0</v>
      </c>
      <c r="AD70" s="46">
        <v>0</v>
      </c>
      <c r="AE70" s="46">
        <v>0</v>
      </c>
      <c r="AF70" s="46">
        <v>0</v>
      </c>
      <c r="AG70" s="46">
        <v>0</v>
      </c>
      <c r="AH70" s="46">
        <v>0</v>
      </c>
      <c r="AI70" s="46">
        <v>0</v>
      </c>
      <c r="AJ70" s="46">
        <v>0</v>
      </c>
      <c r="AK70" s="46">
        <v>0</v>
      </c>
      <c r="AL70" s="36">
        <v>0</v>
      </c>
      <c r="AM70" s="36">
        <v>0</v>
      </c>
      <c r="AN70" s="36">
        <v>0</v>
      </c>
      <c r="AO70" s="36">
        <v>0</v>
      </c>
      <c r="AP70" s="36">
        <v>0</v>
      </c>
      <c r="AQ70" s="36">
        <v>0</v>
      </c>
      <c r="AR70" s="36">
        <v>0</v>
      </c>
      <c r="AS70" s="36">
        <v>0</v>
      </c>
      <c r="AT70" s="36">
        <v>0</v>
      </c>
      <c r="AU70" s="36">
        <v>0</v>
      </c>
    </row>
    <row r="71" spans="1:47" ht="37.5" customHeight="1" x14ac:dyDescent="0.25">
      <c r="A71" s="182"/>
      <c r="B71" s="196" t="s">
        <v>54</v>
      </c>
      <c r="C71" s="196"/>
      <c r="D71" s="36">
        <v>1</v>
      </c>
      <c r="E71" s="17">
        <v>1</v>
      </c>
      <c r="F71" s="17">
        <v>1</v>
      </c>
      <c r="G71" s="36">
        <v>1</v>
      </c>
      <c r="H71" s="17">
        <v>1</v>
      </c>
      <c r="I71" s="17">
        <v>1</v>
      </c>
      <c r="J71" s="17">
        <v>1</v>
      </c>
      <c r="K71" s="17">
        <v>1</v>
      </c>
      <c r="L71" s="17">
        <v>1</v>
      </c>
      <c r="M71" s="17">
        <v>1</v>
      </c>
      <c r="N71" s="17">
        <v>1</v>
      </c>
      <c r="O71" s="36">
        <v>1</v>
      </c>
      <c r="P71" s="17">
        <v>1</v>
      </c>
      <c r="Q71" s="17">
        <v>1</v>
      </c>
      <c r="R71" s="17">
        <v>1</v>
      </c>
      <c r="S71" s="17">
        <v>1</v>
      </c>
      <c r="T71" s="17">
        <v>1</v>
      </c>
      <c r="U71" s="17">
        <v>1</v>
      </c>
      <c r="V71" s="17">
        <v>1</v>
      </c>
      <c r="W71" s="17">
        <v>1</v>
      </c>
      <c r="X71" s="17">
        <v>1</v>
      </c>
      <c r="Y71" s="17">
        <v>1</v>
      </c>
      <c r="Z71" s="46">
        <v>1</v>
      </c>
      <c r="AA71" s="46">
        <v>1</v>
      </c>
      <c r="AB71" s="46">
        <v>1</v>
      </c>
      <c r="AC71" s="46">
        <v>1</v>
      </c>
      <c r="AD71" s="46">
        <v>1</v>
      </c>
      <c r="AE71" s="46">
        <v>1</v>
      </c>
      <c r="AF71" s="46">
        <v>1</v>
      </c>
      <c r="AG71" s="46">
        <v>1</v>
      </c>
      <c r="AH71" s="46">
        <v>1</v>
      </c>
      <c r="AI71" s="46">
        <v>1</v>
      </c>
      <c r="AJ71" s="46">
        <v>1</v>
      </c>
      <c r="AK71" s="46">
        <v>1</v>
      </c>
      <c r="AL71" s="36">
        <v>0</v>
      </c>
      <c r="AM71" s="36">
        <v>1</v>
      </c>
      <c r="AN71" s="36">
        <v>0</v>
      </c>
      <c r="AO71" s="36">
        <v>1</v>
      </c>
      <c r="AP71" s="36">
        <v>0</v>
      </c>
      <c r="AQ71" s="36">
        <v>0</v>
      </c>
      <c r="AR71" s="36">
        <v>1</v>
      </c>
      <c r="AS71" s="36">
        <v>1</v>
      </c>
      <c r="AT71" s="36">
        <v>1</v>
      </c>
      <c r="AU71" s="36">
        <v>1</v>
      </c>
    </row>
    <row r="72" spans="1:47" ht="53.25" customHeight="1" x14ac:dyDescent="0.25">
      <c r="A72" s="182"/>
      <c r="B72" s="196" t="s">
        <v>55</v>
      </c>
      <c r="C72" s="196"/>
      <c r="D72" s="17">
        <v>1</v>
      </c>
      <c r="E72" s="17">
        <v>1</v>
      </c>
      <c r="F72" s="17">
        <v>1</v>
      </c>
      <c r="G72" s="17">
        <v>1</v>
      </c>
      <c r="H72" s="17">
        <v>1</v>
      </c>
      <c r="I72" s="17">
        <v>1</v>
      </c>
      <c r="J72" s="17">
        <v>1</v>
      </c>
      <c r="K72" s="17">
        <v>1</v>
      </c>
      <c r="L72" s="17">
        <v>1</v>
      </c>
      <c r="M72" s="17">
        <v>1</v>
      </c>
      <c r="N72" s="17">
        <v>1</v>
      </c>
      <c r="O72" s="36">
        <v>1</v>
      </c>
      <c r="P72" s="17">
        <v>1</v>
      </c>
      <c r="Q72" s="17">
        <v>1</v>
      </c>
      <c r="R72" s="17">
        <v>1</v>
      </c>
      <c r="S72" s="17">
        <v>1</v>
      </c>
      <c r="T72" s="17">
        <v>1</v>
      </c>
      <c r="U72" s="17">
        <v>1</v>
      </c>
      <c r="V72" s="17">
        <v>1</v>
      </c>
      <c r="W72" s="17">
        <v>1</v>
      </c>
      <c r="X72" s="17">
        <v>1</v>
      </c>
      <c r="Y72" s="17">
        <v>1</v>
      </c>
      <c r="Z72" s="46">
        <v>1</v>
      </c>
      <c r="AA72" s="46">
        <v>1</v>
      </c>
      <c r="AB72" s="46">
        <v>1</v>
      </c>
      <c r="AC72" s="46">
        <v>1</v>
      </c>
      <c r="AD72" s="46">
        <v>1</v>
      </c>
      <c r="AE72" s="46">
        <v>1</v>
      </c>
      <c r="AF72" s="46">
        <v>1</v>
      </c>
      <c r="AG72" s="46">
        <v>1</v>
      </c>
      <c r="AH72" s="46">
        <v>1</v>
      </c>
      <c r="AI72" s="46">
        <v>1</v>
      </c>
      <c r="AJ72" s="46">
        <v>1</v>
      </c>
      <c r="AK72" s="46">
        <v>1</v>
      </c>
      <c r="AL72" s="36">
        <v>1</v>
      </c>
      <c r="AM72" s="36">
        <v>1</v>
      </c>
      <c r="AN72" s="36">
        <v>1</v>
      </c>
      <c r="AO72" s="36">
        <v>1</v>
      </c>
      <c r="AP72" s="36">
        <v>1</v>
      </c>
      <c r="AQ72" s="36">
        <v>1</v>
      </c>
      <c r="AR72" s="36">
        <v>1</v>
      </c>
      <c r="AS72" s="36">
        <v>1</v>
      </c>
      <c r="AT72" s="36">
        <v>1</v>
      </c>
      <c r="AU72" s="36">
        <v>1</v>
      </c>
    </row>
    <row r="73" spans="1:47" s="28" customFormat="1" ht="34.5" customHeight="1" x14ac:dyDescent="0.25">
      <c r="A73" s="179" t="s">
        <v>56</v>
      </c>
      <c r="B73" s="180"/>
      <c r="C73" s="181"/>
      <c r="D73" s="27">
        <f>ROUND(SUM(D32:D44,D47:D48,D50:D51,D54:D57,D59:D61,D63:D68,D70:D72)/33*100,0)</f>
        <v>91</v>
      </c>
      <c r="E73" s="27">
        <f>ROUND(SUM(E32:E44,E47:E48,E50:E51,E54:E57,E59:E68,E70:E72)/34*100,0)</f>
        <v>94</v>
      </c>
      <c r="F73" s="27">
        <f>ROUND(SUM(F32:F44,F47:F48,F50:F51,F54:F57,F59:F61,F63:F68,F70:F72)/33*100,0)</f>
        <v>97</v>
      </c>
      <c r="G73" s="27">
        <f>ROUND(SUM(G32:G44,G47:G48,G50:G51,G54:G57,G59:G68,G70:G72)/34*100,0)</f>
        <v>97</v>
      </c>
      <c r="H73" s="27">
        <f>ROUND(SUM(H32:H44,H47:H48,H50:H51,H54:H57,H59:H61,H63:H68,H70:H72)/33*100,0)</f>
        <v>97</v>
      </c>
      <c r="I73" s="27">
        <f t="shared" ref="I73:M73" si="7">ROUND(SUM(I32:I44,I47:I48,I50:I51,I54:I57,I59:I61,I63:I68,I70:I72)/33*100,0)</f>
        <v>97</v>
      </c>
      <c r="J73" s="27">
        <f t="shared" si="7"/>
        <v>97</v>
      </c>
      <c r="K73" s="27">
        <f t="shared" si="7"/>
        <v>97</v>
      </c>
      <c r="L73" s="27">
        <f>ROUND(SUM(L32:L44,L47:L48,L50:L51,L54:L57,L59:L68,L70:L72)/34*100,0)</f>
        <v>94</v>
      </c>
      <c r="M73" s="27">
        <f t="shared" si="7"/>
        <v>94</v>
      </c>
      <c r="N73" s="27">
        <f t="shared" ref="N73" si="8">ROUND(SUM(N32:N44,N47:N48,N50:N51,N54:N57,N59:N61,N63:N68,N70:N72)/33*100,0)</f>
        <v>91</v>
      </c>
      <c r="O73" s="27">
        <f t="shared" ref="O73" si="9">ROUND(SUM(O32:O44,O47:O48,O50:O51,O54:O57,O59:O61,O63:O68,O70:O72)/33*100,0)</f>
        <v>94</v>
      </c>
      <c r="P73" s="27">
        <f t="shared" ref="P73" si="10">ROUND(SUM(P32:P44,P47:P48,P50:P51,P54:P57,P59:P61,P63:P68,P70:P72)/33*100,0)</f>
        <v>97</v>
      </c>
      <c r="Q73" s="27">
        <f t="shared" ref="Q73" si="11">ROUND(SUM(Q32:Q44,Q47:Q48,Q50:Q51,Q54:Q57,Q59:Q61,Q63:Q68,Q70:Q72)/33*100,0)</f>
        <v>97</v>
      </c>
      <c r="R73" s="27">
        <f t="shared" ref="R73" si="12">ROUND(SUM(R32:R44,R47:R48,R50:R51,R54:R57,R59:R61,R63:R68,R70:R72)/33*100,0)</f>
        <v>91</v>
      </c>
      <c r="S73" s="27">
        <f t="shared" ref="S73" si="13">ROUND(SUM(S32:S44,S47:S48,S50:S51,S54:S57,S59:S61,S63:S68,S70:S72)/33*100,0)</f>
        <v>94</v>
      </c>
      <c r="T73" s="27">
        <f t="shared" ref="T73" si="14">ROUND(SUM(T32:T44,T47:T48,T50:T51,T54:T57,T59:T61,T63:T68,T70:T72)/33*100,0)</f>
        <v>94</v>
      </c>
      <c r="U73" s="27">
        <f t="shared" ref="U73:W73" si="15">ROUND(SUM(U32:U44,U47:U48,U50:U51,U54:U57,U59:U61,U63:U68,U70:U72)/33*100,0)</f>
        <v>94</v>
      </c>
      <c r="V73" s="27">
        <f>ROUND(SUM(V32:V44,V47:V48,V50:V51,V54:V55,V57,V59:V61,V63:V68,V71:V72)/31*100,0)</f>
        <v>97</v>
      </c>
      <c r="W73" s="27">
        <f t="shared" si="15"/>
        <v>97</v>
      </c>
      <c r="X73" s="27">
        <f>ROUND(SUM(X32:X44,X47:X51,X54:X57,X59:X61,X63:X68,X71:X72)/33*100,0)</f>
        <v>100</v>
      </c>
      <c r="Y73" s="27">
        <f>ROUND(SUM(Y32:Y44,Y47:Y51,Y54:Y57,Y59:Y61,Y63:Y68,Y71:Y72)/33*100,0)</f>
        <v>100</v>
      </c>
      <c r="Z73" s="27">
        <f>ROUND(SUM(Z32:Z44,Z47:Z48,Z50:Z51,Z54:Z57,Z59:Z61,Z63:Z72)/34*100,0)</f>
        <v>94</v>
      </c>
      <c r="AA73" s="27">
        <f t="shared" ref="AA73:AI73" si="16">ROUND(SUM(AA32:AA44,AA47:AA48,AA50:AA51,AA54:AA57,AA59:AA61,AA63:AA72)/34*100,0)</f>
        <v>94</v>
      </c>
      <c r="AB73" s="27">
        <f t="shared" si="16"/>
        <v>88</v>
      </c>
      <c r="AC73" s="27">
        <f t="shared" si="16"/>
        <v>91</v>
      </c>
      <c r="AD73" s="27">
        <f t="shared" si="16"/>
        <v>88</v>
      </c>
      <c r="AE73" s="27">
        <f t="shared" si="16"/>
        <v>85</v>
      </c>
      <c r="AF73" s="27">
        <f t="shared" si="16"/>
        <v>91</v>
      </c>
      <c r="AG73" s="27">
        <f t="shared" si="16"/>
        <v>91</v>
      </c>
      <c r="AH73" s="27">
        <f>ROUND(SUM(AH32:AH44,AH47:AH48,AH50:AH51,AH54:AH57,AH59:AH72)/35*100,0)</f>
        <v>89</v>
      </c>
      <c r="AI73" s="27">
        <f t="shared" si="16"/>
        <v>97</v>
      </c>
      <c r="AJ73" s="27">
        <f t="shared" ref="AJ73" si="17">ROUND(SUM(AJ32:AJ44,AJ47:AJ48,AJ50:AJ51,AJ54:AJ57,AJ59:AJ61,AJ63:AJ72)/34*100,0)</f>
        <v>91</v>
      </c>
      <c r="AK73" s="27">
        <f t="shared" ref="AK73" si="18">ROUND(SUM(AK32:AK44,AK47:AK48,AK50:AK51,AK54:AK57,AK59:AK61,AK63:AK72)/34*100,0)</f>
        <v>94</v>
      </c>
      <c r="AL73" s="27">
        <f t="shared" ref="AL73" si="19">ROUND(SUM(AL32:AL44,AL47:AL48,AL50:AL51,AL54:AL57,AL59:AL61,AL63:AL72)/34*100,0)</f>
        <v>88</v>
      </c>
      <c r="AM73" s="27">
        <f t="shared" ref="AM73" si="20">ROUND(SUM(AM32:AM44,AM47:AM48,AM50:AM51,AM54:AM57,AM59:AM61,AM63:AM72)/34*100,0)</f>
        <v>97</v>
      </c>
      <c r="AN73" s="27">
        <f t="shared" ref="AN73" si="21">ROUND(SUM(AN32:AN44,AN47:AN48,AN50:AN51,AN54:AN57,AN59:AN61,AN63:AN72)/34*100,0)</f>
        <v>76</v>
      </c>
      <c r="AO73" s="27">
        <f t="shared" ref="AO73" si="22">ROUND(SUM(AO32:AO44,AO47:AO48,AO50:AO51,AO54:AO57,AO59:AO61,AO63:AO72)/34*100,0)</f>
        <v>94</v>
      </c>
      <c r="AP73" s="27">
        <f t="shared" ref="AP73:AU73" si="23">ROUND(SUM(AP32:AP44,AP47:AP48,AP50:AP51,AP54:AP57,AP59:AP61,AP63:AP72)/34*100,0)</f>
        <v>71</v>
      </c>
      <c r="AQ73" s="27">
        <f>ROUND(SUM(AQ32:AQ44,AQ47:AQ48,AQ50:AQ51,AQ54:AQ57,AQ59:AQ72)/35*100,0)</f>
        <v>94</v>
      </c>
      <c r="AR73" s="27">
        <f t="shared" si="23"/>
        <v>97</v>
      </c>
      <c r="AS73" s="27">
        <f>ROUND(SUM(AS32:AS44,AS47:AS51,AS54:AS57,AS59:AS61,AS63:AS72)/35*100,0)</f>
        <v>97</v>
      </c>
      <c r="AT73" s="27">
        <f t="shared" si="23"/>
        <v>97</v>
      </c>
      <c r="AU73" s="27">
        <f t="shared" si="23"/>
        <v>79</v>
      </c>
    </row>
    <row r="74" spans="1:47" s="10" customFormat="1" ht="60" customHeight="1" x14ac:dyDescent="0.25">
      <c r="A74" s="29" t="s">
        <v>57</v>
      </c>
      <c r="B74" s="205" t="s">
        <v>58</v>
      </c>
      <c r="C74" s="206"/>
      <c r="D74" s="30" t="s">
        <v>5</v>
      </c>
      <c r="E74" s="30" t="s">
        <v>5</v>
      </c>
      <c r="F74" s="30" t="s">
        <v>5</v>
      </c>
      <c r="G74" s="30" t="s">
        <v>5</v>
      </c>
      <c r="H74" s="30" t="s">
        <v>5</v>
      </c>
      <c r="I74" s="30" t="s">
        <v>5</v>
      </c>
      <c r="J74" s="30" t="s">
        <v>5</v>
      </c>
      <c r="K74" s="30" t="s">
        <v>5</v>
      </c>
      <c r="L74" s="30" t="s">
        <v>5</v>
      </c>
      <c r="M74" s="30" t="s">
        <v>5</v>
      </c>
      <c r="N74" s="30" t="s">
        <v>5</v>
      </c>
      <c r="O74" s="30" t="s">
        <v>5</v>
      </c>
      <c r="P74" s="30" t="s">
        <v>5</v>
      </c>
      <c r="Q74" s="30" t="s">
        <v>5</v>
      </c>
      <c r="R74" s="30" t="s">
        <v>5</v>
      </c>
      <c r="S74" s="30" t="s">
        <v>5</v>
      </c>
      <c r="T74" s="30" t="s">
        <v>5</v>
      </c>
      <c r="U74" s="30" t="s">
        <v>5</v>
      </c>
      <c r="V74" s="30" t="s">
        <v>5</v>
      </c>
      <c r="W74" s="30" t="s">
        <v>5</v>
      </c>
      <c r="X74" s="30" t="s">
        <v>5</v>
      </c>
      <c r="Y74" s="30" t="s">
        <v>5</v>
      </c>
      <c r="Z74" s="30" t="s">
        <v>5</v>
      </c>
      <c r="AA74" s="30" t="s">
        <v>5</v>
      </c>
      <c r="AB74" s="30" t="s">
        <v>5</v>
      </c>
      <c r="AC74" s="30" t="s">
        <v>5</v>
      </c>
      <c r="AD74" s="30" t="s">
        <v>5</v>
      </c>
      <c r="AE74" s="30" t="s">
        <v>5</v>
      </c>
      <c r="AF74" s="30" t="s">
        <v>5</v>
      </c>
      <c r="AG74" s="30" t="s">
        <v>5</v>
      </c>
      <c r="AH74" s="30" t="s">
        <v>5</v>
      </c>
      <c r="AI74" s="30" t="s">
        <v>5</v>
      </c>
      <c r="AJ74" s="30" t="s">
        <v>5</v>
      </c>
      <c r="AK74" s="30" t="s">
        <v>5</v>
      </c>
      <c r="AL74" s="30" t="s">
        <v>5</v>
      </c>
      <c r="AM74" s="30" t="s">
        <v>5</v>
      </c>
      <c r="AN74" s="30" t="s">
        <v>5</v>
      </c>
      <c r="AO74" s="30" t="s">
        <v>5</v>
      </c>
      <c r="AP74" s="30" t="s">
        <v>5</v>
      </c>
      <c r="AQ74" s="30" t="s">
        <v>5</v>
      </c>
      <c r="AR74" s="30" t="s">
        <v>5</v>
      </c>
      <c r="AS74" s="30" t="s">
        <v>5</v>
      </c>
      <c r="AT74" s="30" t="s">
        <v>5</v>
      </c>
      <c r="AU74" s="30" t="s">
        <v>5</v>
      </c>
    </row>
    <row r="75" spans="1:47" ht="18.75" customHeight="1" x14ac:dyDescent="0.25">
      <c r="A75" s="207" t="s">
        <v>59</v>
      </c>
      <c r="B75" s="175" t="s">
        <v>60</v>
      </c>
      <c r="C75" s="176"/>
      <c r="D75" s="17">
        <v>1</v>
      </c>
      <c r="E75" s="17">
        <v>1</v>
      </c>
      <c r="F75" s="17">
        <v>1</v>
      </c>
      <c r="G75" s="17">
        <v>1</v>
      </c>
      <c r="H75" s="17">
        <v>1</v>
      </c>
      <c r="I75" s="17">
        <v>1</v>
      </c>
      <c r="J75" s="17">
        <v>1</v>
      </c>
      <c r="K75" s="17">
        <v>1</v>
      </c>
      <c r="L75" s="17">
        <v>1</v>
      </c>
      <c r="M75" s="17">
        <v>1</v>
      </c>
      <c r="N75" s="17">
        <v>1</v>
      </c>
      <c r="O75" s="17">
        <v>1</v>
      </c>
      <c r="P75" s="17">
        <v>1</v>
      </c>
      <c r="Q75" s="17">
        <v>1</v>
      </c>
      <c r="R75" s="17">
        <v>1</v>
      </c>
      <c r="S75" s="17">
        <v>1</v>
      </c>
      <c r="T75" s="17">
        <v>1</v>
      </c>
      <c r="U75" s="17">
        <v>1</v>
      </c>
      <c r="V75" s="17">
        <v>1</v>
      </c>
      <c r="W75" s="17">
        <v>1</v>
      </c>
      <c r="X75" s="17">
        <v>1</v>
      </c>
      <c r="Y75" s="17">
        <v>1</v>
      </c>
      <c r="Z75" s="44">
        <v>1</v>
      </c>
      <c r="AA75" s="44">
        <v>1</v>
      </c>
      <c r="AB75" s="44">
        <v>1</v>
      </c>
      <c r="AC75" s="44">
        <v>1</v>
      </c>
      <c r="AD75" s="44">
        <v>1</v>
      </c>
      <c r="AE75" s="44">
        <v>1</v>
      </c>
      <c r="AF75" s="46">
        <v>1</v>
      </c>
      <c r="AG75" s="44">
        <v>1</v>
      </c>
      <c r="AH75" s="44">
        <v>1</v>
      </c>
      <c r="AI75" s="44">
        <v>1</v>
      </c>
      <c r="AJ75" s="44">
        <v>1</v>
      </c>
      <c r="AK75" s="44">
        <v>1</v>
      </c>
      <c r="AL75" s="44">
        <v>1</v>
      </c>
      <c r="AM75" s="44">
        <v>1</v>
      </c>
      <c r="AN75" s="44">
        <v>1</v>
      </c>
      <c r="AO75" s="44">
        <v>1</v>
      </c>
      <c r="AP75" s="44">
        <v>1</v>
      </c>
      <c r="AQ75" s="44">
        <v>1</v>
      </c>
      <c r="AR75" s="44">
        <v>1</v>
      </c>
      <c r="AS75" s="44">
        <v>1</v>
      </c>
      <c r="AT75" s="44">
        <v>1</v>
      </c>
      <c r="AU75" s="44">
        <v>1</v>
      </c>
    </row>
    <row r="76" spans="1:47" ht="15.75" x14ac:dyDescent="0.25">
      <c r="A76" s="207"/>
      <c r="B76" s="175" t="s">
        <v>61</v>
      </c>
      <c r="C76" s="176"/>
      <c r="D76" s="17">
        <v>1</v>
      </c>
      <c r="E76" s="17">
        <v>1</v>
      </c>
      <c r="F76" s="17">
        <v>1</v>
      </c>
      <c r="G76" s="17">
        <v>1</v>
      </c>
      <c r="H76" s="17">
        <v>1</v>
      </c>
      <c r="I76" s="17">
        <v>1</v>
      </c>
      <c r="J76" s="17">
        <v>1</v>
      </c>
      <c r="K76" s="17">
        <v>1</v>
      </c>
      <c r="L76" s="17">
        <v>1</v>
      </c>
      <c r="M76" s="17">
        <v>1</v>
      </c>
      <c r="N76" s="17">
        <v>1</v>
      </c>
      <c r="O76" s="17">
        <v>1</v>
      </c>
      <c r="P76" s="17">
        <v>1</v>
      </c>
      <c r="Q76" s="17">
        <v>1</v>
      </c>
      <c r="R76" s="17">
        <v>1</v>
      </c>
      <c r="S76" s="17">
        <v>1</v>
      </c>
      <c r="T76" s="17">
        <v>1</v>
      </c>
      <c r="U76" s="17">
        <v>1</v>
      </c>
      <c r="V76" s="17">
        <v>1</v>
      </c>
      <c r="W76" s="17">
        <v>1</v>
      </c>
      <c r="X76" s="17">
        <v>1</v>
      </c>
      <c r="Y76" s="17">
        <v>1</v>
      </c>
      <c r="Z76" s="44">
        <v>1</v>
      </c>
      <c r="AA76" s="44">
        <v>1</v>
      </c>
      <c r="AB76" s="44">
        <v>1</v>
      </c>
      <c r="AC76" s="44">
        <v>1</v>
      </c>
      <c r="AD76" s="44">
        <v>1</v>
      </c>
      <c r="AE76" s="44">
        <v>1</v>
      </c>
      <c r="AF76" s="46">
        <v>1</v>
      </c>
      <c r="AG76" s="44">
        <v>1</v>
      </c>
      <c r="AH76" s="44">
        <v>1</v>
      </c>
      <c r="AI76" s="44">
        <v>1</v>
      </c>
      <c r="AJ76" s="44">
        <v>1</v>
      </c>
      <c r="AK76" s="44">
        <v>1</v>
      </c>
      <c r="AL76" s="44">
        <v>1</v>
      </c>
      <c r="AM76" s="44">
        <v>1</v>
      </c>
      <c r="AN76" s="44">
        <v>1</v>
      </c>
      <c r="AO76" s="44">
        <v>1</v>
      </c>
      <c r="AP76" s="44">
        <v>1</v>
      </c>
      <c r="AQ76" s="44">
        <v>1</v>
      </c>
      <c r="AR76" s="44">
        <v>1</v>
      </c>
      <c r="AS76" s="44">
        <v>1</v>
      </c>
      <c r="AT76" s="44">
        <v>1</v>
      </c>
      <c r="AU76" s="44">
        <v>1</v>
      </c>
    </row>
    <row r="77" spans="1:47" ht="31.5" customHeight="1" x14ac:dyDescent="0.25">
      <c r="A77" s="207"/>
      <c r="B77" s="175" t="s">
        <v>62</v>
      </c>
      <c r="C77" s="176"/>
      <c r="D77" s="47">
        <v>0</v>
      </c>
      <c r="E77" s="17">
        <v>0</v>
      </c>
      <c r="F77" s="17">
        <v>0</v>
      </c>
      <c r="G77" s="36">
        <v>0</v>
      </c>
      <c r="H77" s="17">
        <v>0</v>
      </c>
      <c r="I77" s="17">
        <v>0</v>
      </c>
      <c r="J77" s="17">
        <v>0</v>
      </c>
      <c r="K77" s="17">
        <v>0</v>
      </c>
      <c r="L77" s="17">
        <v>0</v>
      </c>
      <c r="M77" s="17">
        <v>0</v>
      </c>
      <c r="N77" s="17">
        <v>0</v>
      </c>
      <c r="O77" s="17">
        <v>0</v>
      </c>
      <c r="P77" s="17">
        <v>0</v>
      </c>
      <c r="Q77" s="17">
        <v>0</v>
      </c>
      <c r="R77" s="17">
        <v>0</v>
      </c>
      <c r="S77" s="17">
        <v>0</v>
      </c>
      <c r="T77" s="17">
        <v>0</v>
      </c>
      <c r="U77" s="17">
        <v>0</v>
      </c>
      <c r="V77" s="17">
        <v>0</v>
      </c>
      <c r="W77" s="17">
        <v>0</v>
      </c>
      <c r="X77" s="17">
        <v>1</v>
      </c>
      <c r="Y77" s="17">
        <v>0</v>
      </c>
      <c r="Z77" s="44">
        <v>1</v>
      </c>
      <c r="AA77" s="44">
        <v>1</v>
      </c>
      <c r="AB77" s="44">
        <v>0</v>
      </c>
      <c r="AC77" s="46">
        <v>1</v>
      </c>
      <c r="AD77" s="44">
        <v>1</v>
      </c>
      <c r="AE77" s="44">
        <v>1</v>
      </c>
      <c r="AF77" s="46">
        <v>0</v>
      </c>
      <c r="AG77" s="44">
        <v>1</v>
      </c>
      <c r="AH77" s="44">
        <v>1</v>
      </c>
      <c r="AI77" s="44">
        <v>1</v>
      </c>
      <c r="AJ77" s="44">
        <v>0</v>
      </c>
      <c r="AK77" s="44">
        <v>1</v>
      </c>
      <c r="AL77" s="44">
        <v>0</v>
      </c>
      <c r="AM77" s="44">
        <v>1</v>
      </c>
      <c r="AN77" s="44">
        <v>0</v>
      </c>
      <c r="AO77" s="44">
        <v>0</v>
      </c>
      <c r="AP77" s="44">
        <v>0</v>
      </c>
      <c r="AQ77" s="44">
        <v>0</v>
      </c>
      <c r="AR77" s="44">
        <v>1</v>
      </c>
      <c r="AS77" s="44">
        <v>1</v>
      </c>
      <c r="AT77" s="44">
        <v>1</v>
      </c>
      <c r="AU77" s="44">
        <v>1</v>
      </c>
    </row>
    <row r="78" spans="1:47" ht="21" customHeight="1" x14ac:dyDescent="0.25">
      <c r="A78" s="207"/>
      <c r="B78" s="175" t="s">
        <v>63</v>
      </c>
      <c r="C78" s="176"/>
      <c r="D78" s="36">
        <v>0</v>
      </c>
      <c r="E78" s="17">
        <v>0</v>
      </c>
      <c r="F78" s="17">
        <v>0</v>
      </c>
      <c r="G78" s="17">
        <v>0</v>
      </c>
      <c r="H78" s="17">
        <v>0</v>
      </c>
      <c r="I78" s="17">
        <v>0</v>
      </c>
      <c r="J78" s="17">
        <v>0</v>
      </c>
      <c r="K78" s="17">
        <v>0</v>
      </c>
      <c r="L78" s="17">
        <v>0</v>
      </c>
      <c r="M78" s="17">
        <v>0</v>
      </c>
      <c r="N78" s="17">
        <v>0</v>
      </c>
      <c r="O78" s="17">
        <v>0</v>
      </c>
      <c r="P78" s="17">
        <v>0</v>
      </c>
      <c r="Q78" s="17">
        <v>0</v>
      </c>
      <c r="R78" s="17">
        <v>0</v>
      </c>
      <c r="S78" s="17">
        <v>0</v>
      </c>
      <c r="T78" s="17">
        <v>0</v>
      </c>
      <c r="U78" s="17">
        <v>0</v>
      </c>
      <c r="V78" s="17">
        <v>0</v>
      </c>
      <c r="W78" s="17">
        <v>0</v>
      </c>
      <c r="X78" s="17">
        <v>0</v>
      </c>
      <c r="Y78" s="17">
        <v>0</v>
      </c>
      <c r="Z78" s="46">
        <v>0</v>
      </c>
      <c r="AA78" s="44">
        <v>0</v>
      </c>
      <c r="AB78" s="44">
        <v>0</v>
      </c>
      <c r="AC78" s="44">
        <v>0</v>
      </c>
      <c r="AD78" s="44">
        <v>0</v>
      </c>
      <c r="AE78" s="44">
        <v>0</v>
      </c>
      <c r="AF78" s="46">
        <v>0</v>
      </c>
      <c r="AG78" s="44">
        <v>1</v>
      </c>
      <c r="AH78" s="44">
        <v>0</v>
      </c>
      <c r="AI78" s="44">
        <v>0</v>
      </c>
      <c r="AJ78" s="44">
        <v>0</v>
      </c>
      <c r="AK78" s="44">
        <v>0</v>
      </c>
      <c r="AL78" s="44">
        <v>0</v>
      </c>
      <c r="AM78" s="44">
        <v>0</v>
      </c>
      <c r="AN78" s="44">
        <v>0</v>
      </c>
      <c r="AO78" s="44">
        <v>0</v>
      </c>
      <c r="AP78" s="44">
        <v>0</v>
      </c>
      <c r="AQ78" s="44">
        <v>0</v>
      </c>
      <c r="AR78" s="44">
        <v>0</v>
      </c>
      <c r="AS78" s="44">
        <v>0</v>
      </c>
      <c r="AT78" s="44">
        <v>0</v>
      </c>
      <c r="AU78" s="44">
        <v>0</v>
      </c>
    </row>
    <row r="79" spans="1:47" ht="51.75" customHeight="1" x14ac:dyDescent="0.25">
      <c r="A79" s="207"/>
      <c r="B79" s="175" t="s">
        <v>64</v>
      </c>
      <c r="C79" s="176"/>
      <c r="D79" s="36">
        <v>1</v>
      </c>
      <c r="E79" s="36">
        <v>0</v>
      </c>
      <c r="F79" s="36">
        <v>1</v>
      </c>
      <c r="G79" s="36">
        <v>1</v>
      </c>
      <c r="H79" s="36">
        <v>1</v>
      </c>
      <c r="I79" s="36">
        <v>1</v>
      </c>
      <c r="J79" s="36">
        <v>1</v>
      </c>
      <c r="K79" s="36">
        <v>1</v>
      </c>
      <c r="L79" s="36">
        <v>1</v>
      </c>
      <c r="M79" s="36">
        <v>1</v>
      </c>
      <c r="N79" s="36">
        <v>1</v>
      </c>
      <c r="O79" s="36">
        <v>0</v>
      </c>
      <c r="P79" s="36">
        <v>0</v>
      </c>
      <c r="Q79" s="36">
        <v>0</v>
      </c>
      <c r="R79" s="36">
        <v>1</v>
      </c>
      <c r="S79" s="36">
        <v>1</v>
      </c>
      <c r="T79" s="36">
        <v>1</v>
      </c>
      <c r="U79" s="36">
        <v>1</v>
      </c>
      <c r="V79" s="36">
        <v>1</v>
      </c>
      <c r="W79" s="36">
        <v>1</v>
      </c>
      <c r="X79" s="36">
        <v>0</v>
      </c>
      <c r="Y79" s="36">
        <v>1</v>
      </c>
      <c r="Z79" s="46">
        <v>0</v>
      </c>
      <c r="AA79" s="46">
        <v>0</v>
      </c>
      <c r="AB79" s="46">
        <v>0</v>
      </c>
      <c r="AC79" s="46">
        <v>1</v>
      </c>
      <c r="AD79" s="46">
        <v>0</v>
      </c>
      <c r="AE79" s="44">
        <v>1</v>
      </c>
      <c r="AF79" s="46">
        <v>1</v>
      </c>
      <c r="AG79" s="44">
        <v>1</v>
      </c>
      <c r="AH79" s="44">
        <v>0</v>
      </c>
      <c r="AI79" s="44">
        <v>1</v>
      </c>
      <c r="AJ79" s="44">
        <v>0</v>
      </c>
      <c r="AK79" s="44">
        <v>1</v>
      </c>
      <c r="AL79" s="44">
        <v>0</v>
      </c>
      <c r="AM79" s="44">
        <v>1</v>
      </c>
      <c r="AN79" s="44">
        <v>0</v>
      </c>
      <c r="AO79" s="44">
        <v>0</v>
      </c>
      <c r="AP79" s="44">
        <v>0</v>
      </c>
      <c r="AQ79" s="44">
        <v>1</v>
      </c>
      <c r="AR79" s="44">
        <v>1</v>
      </c>
      <c r="AS79" s="44">
        <v>1</v>
      </c>
      <c r="AT79" s="44">
        <v>1</v>
      </c>
      <c r="AU79" s="44">
        <v>1</v>
      </c>
    </row>
    <row r="80" spans="1:47" s="28" customFormat="1" ht="34.5" customHeight="1" x14ac:dyDescent="0.25">
      <c r="A80" s="179" t="s">
        <v>65</v>
      </c>
      <c r="B80" s="180"/>
      <c r="C80" s="181"/>
      <c r="D80" s="21">
        <f>ROUND(IF(SUM(D75:D79)=0,0,IF(SUM(D75:D79)=1,30,IF(SUM(D75:D79)=2,60,IF(SUM(D75:D79)=3,90,100)))),0)</f>
        <v>90</v>
      </c>
      <c r="E80" s="21">
        <f>ROUND(IF(SUM(E75:E79)=0,0,IF(SUM(E75:E79)=1,30,IF(SUM(E75:E79)=2,60,IF(SUM(E75:E79)=3,90,100)))),0)</f>
        <v>60</v>
      </c>
      <c r="F80" s="21">
        <f>ROUND(IF(SUM(F75:F79)=0,0,IF(SUM(F75:F79)=1,30,IF(SUM(F75:F79)=2,60,IF(SUM(F75:F79)=3,90,100)))),0)</f>
        <v>90</v>
      </c>
      <c r="G80" s="21">
        <f>ROUND(IF(SUM(G75:G79)=0,0,IF(SUM(G75:G79)=1,30,IF(SUM(G75:G79)=2,60,IF(SUM(G75:G79)=3,90,100)))),0)</f>
        <v>90</v>
      </c>
      <c r="H80" s="21">
        <f t="shared" ref="H80:AU80" si="24">ROUND(IF(SUM(H75:H79)=0,0,IF(SUM(H75:H79)=1,30,IF(SUM(H75:H79)=2,60,IF(SUM(H75:H79)=3,90,100)))),0)</f>
        <v>90</v>
      </c>
      <c r="I80" s="21">
        <f t="shared" si="24"/>
        <v>90</v>
      </c>
      <c r="J80" s="21">
        <f t="shared" si="24"/>
        <v>90</v>
      </c>
      <c r="K80" s="21">
        <f t="shared" si="24"/>
        <v>90</v>
      </c>
      <c r="L80" s="21">
        <f t="shared" si="24"/>
        <v>90</v>
      </c>
      <c r="M80" s="21">
        <f t="shared" si="24"/>
        <v>90</v>
      </c>
      <c r="N80" s="21">
        <f t="shared" si="24"/>
        <v>90</v>
      </c>
      <c r="O80" s="21">
        <f t="shared" si="24"/>
        <v>60</v>
      </c>
      <c r="P80" s="21">
        <f t="shared" si="24"/>
        <v>60</v>
      </c>
      <c r="Q80" s="21">
        <f t="shared" si="24"/>
        <v>60</v>
      </c>
      <c r="R80" s="21">
        <f t="shared" si="24"/>
        <v>90</v>
      </c>
      <c r="S80" s="21">
        <f t="shared" si="24"/>
        <v>90</v>
      </c>
      <c r="T80" s="21">
        <f t="shared" si="24"/>
        <v>90</v>
      </c>
      <c r="U80" s="21">
        <f t="shared" si="24"/>
        <v>90</v>
      </c>
      <c r="V80" s="21">
        <f t="shared" si="24"/>
        <v>90</v>
      </c>
      <c r="W80" s="21">
        <f t="shared" si="24"/>
        <v>90</v>
      </c>
      <c r="X80" s="21">
        <f t="shared" si="24"/>
        <v>90</v>
      </c>
      <c r="Y80" s="21">
        <f t="shared" si="24"/>
        <v>90</v>
      </c>
      <c r="Z80" s="21">
        <f t="shared" si="24"/>
        <v>90</v>
      </c>
      <c r="AA80" s="21">
        <f t="shared" si="24"/>
        <v>90</v>
      </c>
      <c r="AB80" s="21">
        <f t="shared" si="24"/>
        <v>60</v>
      </c>
      <c r="AC80" s="21">
        <f t="shared" si="24"/>
        <v>100</v>
      </c>
      <c r="AD80" s="21">
        <f t="shared" si="24"/>
        <v>90</v>
      </c>
      <c r="AE80" s="21">
        <f t="shared" si="24"/>
        <v>100</v>
      </c>
      <c r="AF80" s="21">
        <f t="shared" si="24"/>
        <v>90</v>
      </c>
      <c r="AG80" s="21">
        <f t="shared" si="24"/>
        <v>100</v>
      </c>
      <c r="AH80" s="21">
        <f t="shared" si="24"/>
        <v>90</v>
      </c>
      <c r="AI80" s="21">
        <f t="shared" si="24"/>
        <v>100</v>
      </c>
      <c r="AJ80" s="21">
        <f t="shared" si="24"/>
        <v>60</v>
      </c>
      <c r="AK80" s="21">
        <f t="shared" si="24"/>
        <v>100</v>
      </c>
      <c r="AL80" s="21">
        <f t="shared" si="24"/>
        <v>60</v>
      </c>
      <c r="AM80" s="21">
        <f t="shared" si="24"/>
        <v>100</v>
      </c>
      <c r="AN80" s="21">
        <f t="shared" si="24"/>
        <v>60</v>
      </c>
      <c r="AO80" s="21">
        <f t="shared" si="24"/>
        <v>60</v>
      </c>
      <c r="AP80" s="21">
        <f t="shared" si="24"/>
        <v>60</v>
      </c>
      <c r="AQ80" s="21">
        <f t="shared" si="24"/>
        <v>90</v>
      </c>
      <c r="AR80" s="21">
        <f t="shared" si="24"/>
        <v>100</v>
      </c>
      <c r="AS80" s="21">
        <f t="shared" si="24"/>
        <v>100</v>
      </c>
      <c r="AT80" s="21">
        <f t="shared" si="24"/>
        <v>100</v>
      </c>
      <c r="AU80" s="21">
        <f t="shared" si="24"/>
        <v>100</v>
      </c>
    </row>
    <row r="81" spans="1:136" s="10" customFormat="1" ht="32.25" customHeight="1" x14ac:dyDescent="0.25">
      <c r="A81" s="29">
        <v>2</v>
      </c>
      <c r="B81" s="205" t="s">
        <v>66</v>
      </c>
      <c r="C81" s="206"/>
      <c r="D81" s="30" t="s">
        <v>5</v>
      </c>
      <c r="E81" s="30" t="s">
        <v>5</v>
      </c>
      <c r="F81" s="30" t="s">
        <v>5</v>
      </c>
      <c r="G81" s="30" t="s">
        <v>5</v>
      </c>
      <c r="H81" s="30" t="s">
        <v>5</v>
      </c>
      <c r="I81" s="30" t="s">
        <v>5</v>
      </c>
      <c r="J81" s="30" t="s">
        <v>5</v>
      </c>
      <c r="K81" s="30" t="s">
        <v>5</v>
      </c>
      <c r="L81" s="30" t="s">
        <v>5</v>
      </c>
      <c r="M81" s="30" t="s">
        <v>5</v>
      </c>
      <c r="N81" s="30" t="s">
        <v>5</v>
      </c>
      <c r="O81" s="30" t="s">
        <v>5</v>
      </c>
      <c r="P81" s="30" t="s">
        <v>5</v>
      </c>
      <c r="Q81" s="30" t="s">
        <v>5</v>
      </c>
      <c r="R81" s="30" t="s">
        <v>5</v>
      </c>
      <c r="S81" s="30" t="s">
        <v>5</v>
      </c>
      <c r="T81" s="30" t="s">
        <v>5</v>
      </c>
      <c r="U81" s="30" t="s">
        <v>5</v>
      </c>
      <c r="V81" s="30" t="s">
        <v>5</v>
      </c>
      <c r="W81" s="30" t="s">
        <v>5</v>
      </c>
      <c r="X81" s="30" t="s">
        <v>5</v>
      </c>
      <c r="Y81" s="30" t="s">
        <v>5</v>
      </c>
      <c r="Z81" s="30" t="s">
        <v>5</v>
      </c>
      <c r="AA81" s="30" t="s">
        <v>5</v>
      </c>
      <c r="AB81" s="30" t="s">
        <v>5</v>
      </c>
      <c r="AC81" s="30" t="s">
        <v>5</v>
      </c>
      <c r="AD81" s="30" t="s">
        <v>5</v>
      </c>
      <c r="AE81" s="30" t="s">
        <v>5</v>
      </c>
      <c r="AF81" s="30" t="s">
        <v>5</v>
      </c>
      <c r="AG81" s="30" t="s">
        <v>5</v>
      </c>
      <c r="AH81" s="30" t="s">
        <v>5</v>
      </c>
      <c r="AI81" s="30" t="s">
        <v>5</v>
      </c>
      <c r="AJ81" s="30" t="s">
        <v>5</v>
      </c>
      <c r="AK81" s="30" t="s">
        <v>5</v>
      </c>
      <c r="AL81" s="30" t="s">
        <v>5</v>
      </c>
      <c r="AM81" s="30" t="s">
        <v>5</v>
      </c>
      <c r="AN81" s="30" t="s">
        <v>5</v>
      </c>
      <c r="AO81" s="30" t="s">
        <v>5</v>
      </c>
      <c r="AP81" s="30" t="s">
        <v>5</v>
      </c>
      <c r="AQ81" s="30" t="s">
        <v>5</v>
      </c>
      <c r="AR81" s="30" t="s">
        <v>5</v>
      </c>
      <c r="AS81" s="30" t="s">
        <v>5</v>
      </c>
      <c r="AT81" s="30" t="s">
        <v>5</v>
      </c>
      <c r="AU81" s="30" t="s">
        <v>5</v>
      </c>
    </row>
    <row r="82" spans="1:136" s="28" customFormat="1" ht="31.5" customHeight="1" x14ac:dyDescent="0.25">
      <c r="A82" s="182" t="s">
        <v>67</v>
      </c>
      <c r="B82" s="210" t="s">
        <v>68</v>
      </c>
      <c r="C82" s="211"/>
      <c r="D82" s="31" t="s">
        <v>5</v>
      </c>
      <c r="E82" s="31" t="s">
        <v>5</v>
      </c>
      <c r="F82" s="31" t="s">
        <v>5</v>
      </c>
      <c r="G82" s="31" t="s">
        <v>5</v>
      </c>
      <c r="H82" s="31" t="s">
        <v>5</v>
      </c>
      <c r="I82" s="31" t="s">
        <v>5</v>
      </c>
      <c r="J82" s="31" t="s">
        <v>5</v>
      </c>
      <c r="K82" s="31" t="s">
        <v>5</v>
      </c>
      <c r="L82" s="31" t="s">
        <v>5</v>
      </c>
      <c r="M82" s="31" t="s">
        <v>5</v>
      </c>
      <c r="N82" s="31" t="s">
        <v>5</v>
      </c>
      <c r="O82" s="31" t="s">
        <v>5</v>
      </c>
      <c r="P82" s="31" t="s">
        <v>5</v>
      </c>
      <c r="Q82" s="31" t="s">
        <v>5</v>
      </c>
      <c r="R82" s="31" t="s">
        <v>5</v>
      </c>
      <c r="S82" s="31" t="s">
        <v>5</v>
      </c>
      <c r="T82" s="31" t="s">
        <v>5</v>
      </c>
      <c r="U82" s="31" t="s">
        <v>5</v>
      </c>
      <c r="V82" s="31" t="s">
        <v>5</v>
      </c>
      <c r="W82" s="31" t="s">
        <v>5</v>
      </c>
      <c r="X82" s="31" t="s">
        <v>5</v>
      </c>
      <c r="Y82" s="31" t="s">
        <v>5</v>
      </c>
      <c r="Z82" s="31" t="s">
        <v>5</v>
      </c>
      <c r="AA82" s="31" t="s">
        <v>5</v>
      </c>
      <c r="AB82" s="31" t="s">
        <v>5</v>
      </c>
      <c r="AC82" s="31" t="s">
        <v>5</v>
      </c>
      <c r="AD82" s="31" t="s">
        <v>5</v>
      </c>
      <c r="AE82" s="31" t="s">
        <v>5</v>
      </c>
      <c r="AF82" s="31" t="s">
        <v>5</v>
      </c>
      <c r="AG82" s="31" t="s">
        <v>5</v>
      </c>
      <c r="AH82" s="31" t="s">
        <v>5</v>
      </c>
      <c r="AI82" s="31" t="s">
        <v>5</v>
      </c>
      <c r="AJ82" s="31" t="s">
        <v>5</v>
      </c>
      <c r="AK82" s="31" t="s">
        <v>5</v>
      </c>
      <c r="AL82" s="31" t="s">
        <v>5</v>
      </c>
      <c r="AM82" s="31" t="s">
        <v>5</v>
      </c>
      <c r="AN82" s="31" t="s">
        <v>5</v>
      </c>
      <c r="AO82" s="31" t="s">
        <v>5</v>
      </c>
      <c r="AP82" s="31" t="s">
        <v>5</v>
      </c>
      <c r="AQ82" s="31" t="s">
        <v>5</v>
      </c>
      <c r="AR82" s="31" t="s">
        <v>5</v>
      </c>
      <c r="AS82" s="31" t="s">
        <v>5</v>
      </c>
      <c r="AT82" s="31" t="s">
        <v>5</v>
      </c>
      <c r="AU82" s="31" t="s">
        <v>5</v>
      </c>
    </row>
    <row r="83" spans="1:136" ht="33" customHeight="1" x14ac:dyDescent="0.25">
      <c r="A83" s="207"/>
      <c r="B83" s="196" t="s">
        <v>69</v>
      </c>
      <c r="C83" s="196"/>
      <c r="D83" s="17">
        <v>0</v>
      </c>
      <c r="E83" s="17">
        <v>0</v>
      </c>
      <c r="F83" s="36">
        <v>0</v>
      </c>
      <c r="G83" s="17">
        <v>0</v>
      </c>
      <c r="H83" s="17">
        <v>0</v>
      </c>
      <c r="I83" s="17">
        <v>0</v>
      </c>
      <c r="J83" s="36">
        <v>0</v>
      </c>
      <c r="K83" s="36">
        <v>0</v>
      </c>
      <c r="L83" s="36">
        <v>0</v>
      </c>
      <c r="M83" s="17">
        <v>0</v>
      </c>
      <c r="N83" s="17">
        <v>0</v>
      </c>
      <c r="O83" s="17">
        <v>0</v>
      </c>
      <c r="P83" s="17">
        <v>0</v>
      </c>
      <c r="Q83" s="17">
        <v>0</v>
      </c>
      <c r="R83" s="17">
        <v>0</v>
      </c>
      <c r="S83" s="17">
        <v>0</v>
      </c>
      <c r="T83" s="17">
        <v>0</v>
      </c>
      <c r="U83" s="17">
        <v>0</v>
      </c>
      <c r="V83" s="17">
        <v>0</v>
      </c>
      <c r="W83" s="17">
        <v>0</v>
      </c>
      <c r="X83" s="17">
        <v>0</v>
      </c>
      <c r="Y83" s="17">
        <v>0</v>
      </c>
      <c r="Z83" s="44">
        <v>0</v>
      </c>
      <c r="AA83" s="44">
        <v>0</v>
      </c>
      <c r="AB83" s="46">
        <v>0</v>
      </c>
      <c r="AC83" s="44">
        <v>0</v>
      </c>
      <c r="AD83" s="44">
        <v>0</v>
      </c>
      <c r="AE83" s="44">
        <v>0</v>
      </c>
      <c r="AF83" s="46">
        <v>0</v>
      </c>
      <c r="AG83" s="46">
        <v>0</v>
      </c>
      <c r="AH83" s="46">
        <v>0</v>
      </c>
      <c r="AI83" s="46">
        <v>0</v>
      </c>
      <c r="AJ83" s="46">
        <v>0</v>
      </c>
      <c r="AK83" s="46">
        <v>0</v>
      </c>
      <c r="AL83" s="46">
        <v>0</v>
      </c>
      <c r="AM83" s="46">
        <v>0</v>
      </c>
      <c r="AN83" s="46">
        <v>0</v>
      </c>
      <c r="AO83" s="46">
        <v>0</v>
      </c>
      <c r="AP83" s="46">
        <v>0</v>
      </c>
      <c r="AQ83" s="46">
        <v>0</v>
      </c>
      <c r="AR83" s="46">
        <v>1</v>
      </c>
      <c r="AS83" s="46">
        <v>1</v>
      </c>
      <c r="AT83" s="46">
        <v>1</v>
      </c>
      <c r="AU83" s="46">
        <v>0</v>
      </c>
    </row>
    <row r="84" spans="1:136" ht="33" customHeight="1" x14ac:dyDescent="0.25">
      <c r="A84" s="207"/>
      <c r="B84" s="184" t="s">
        <v>70</v>
      </c>
      <c r="C84" s="185"/>
      <c r="D84" s="17">
        <v>0</v>
      </c>
      <c r="E84" s="17">
        <v>0</v>
      </c>
      <c r="F84" s="17">
        <v>0</v>
      </c>
      <c r="G84" s="17">
        <v>0</v>
      </c>
      <c r="H84" s="17">
        <v>0</v>
      </c>
      <c r="I84" s="17">
        <v>0</v>
      </c>
      <c r="J84" s="36">
        <v>0</v>
      </c>
      <c r="K84" s="36">
        <v>0</v>
      </c>
      <c r="L84" s="36">
        <v>0</v>
      </c>
      <c r="M84" s="17">
        <v>0</v>
      </c>
      <c r="N84" s="17">
        <v>0</v>
      </c>
      <c r="O84" s="17">
        <v>0</v>
      </c>
      <c r="P84" s="17">
        <v>0</v>
      </c>
      <c r="Q84" s="17">
        <v>0</v>
      </c>
      <c r="R84" s="17">
        <v>0</v>
      </c>
      <c r="S84" s="17">
        <v>0</v>
      </c>
      <c r="T84" s="17">
        <v>0</v>
      </c>
      <c r="U84" s="17">
        <v>0</v>
      </c>
      <c r="V84" s="17">
        <v>0</v>
      </c>
      <c r="W84" s="17">
        <v>0</v>
      </c>
      <c r="X84" s="17">
        <v>0</v>
      </c>
      <c r="Y84" s="17">
        <v>0</v>
      </c>
      <c r="Z84" s="44">
        <v>0</v>
      </c>
      <c r="AA84" s="44">
        <v>0</v>
      </c>
      <c r="AB84" s="44">
        <v>0</v>
      </c>
      <c r="AC84" s="44">
        <v>0</v>
      </c>
      <c r="AD84" s="44">
        <v>0</v>
      </c>
      <c r="AE84" s="44">
        <v>0</v>
      </c>
      <c r="AF84" s="46">
        <v>0</v>
      </c>
      <c r="AG84" s="46">
        <v>0</v>
      </c>
      <c r="AH84" s="46">
        <v>0</v>
      </c>
      <c r="AI84" s="46">
        <v>0</v>
      </c>
      <c r="AJ84" s="46">
        <v>0</v>
      </c>
      <c r="AK84" s="46">
        <v>0</v>
      </c>
      <c r="AL84" s="46">
        <v>0</v>
      </c>
      <c r="AM84" s="46">
        <v>0</v>
      </c>
      <c r="AN84" s="46">
        <v>0</v>
      </c>
      <c r="AO84" s="46">
        <v>0</v>
      </c>
      <c r="AP84" s="46">
        <v>0</v>
      </c>
      <c r="AQ84" s="46">
        <v>0</v>
      </c>
      <c r="AR84" s="46">
        <v>0</v>
      </c>
      <c r="AS84" s="46">
        <v>0</v>
      </c>
      <c r="AT84" s="46">
        <v>1</v>
      </c>
      <c r="AU84" s="46">
        <v>0</v>
      </c>
    </row>
    <row r="85" spans="1:136" ht="33" customHeight="1" x14ac:dyDescent="0.25">
      <c r="A85" s="207"/>
      <c r="B85" s="184" t="s">
        <v>71</v>
      </c>
      <c r="C85" s="185"/>
      <c r="D85" s="17">
        <v>0</v>
      </c>
      <c r="E85" s="17">
        <v>0</v>
      </c>
      <c r="F85" s="17">
        <v>0</v>
      </c>
      <c r="G85" s="17">
        <v>0</v>
      </c>
      <c r="H85" s="17">
        <v>0</v>
      </c>
      <c r="I85" s="17">
        <v>0</v>
      </c>
      <c r="J85" s="17">
        <v>0</v>
      </c>
      <c r="K85" s="17">
        <v>0</v>
      </c>
      <c r="L85" s="17">
        <v>0</v>
      </c>
      <c r="M85" s="17">
        <v>0</v>
      </c>
      <c r="N85" s="17">
        <v>0</v>
      </c>
      <c r="O85" s="17">
        <v>0</v>
      </c>
      <c r="P85" s="17">
        <v>0</v>
      </c>
      <c r="Q85" s="17">
        <v>0</v>
      </c>
      <c r="R85" s="17">
        <v>0</v>
      </c>
      <c r="S85" s="17">
        <v>0</v>
      </c>
      <c r="T85" s="17">
        <v>0</v>
      </c>
      <c r="U85" s="17">
        <v>0</v>
      </c>
      <c r="V85" s="17">
        <v>1</v>
      </c>
      <c r="W85" s="17">
        <v>0</v>
      </c>
      <c r="X85" s="17">
        <v>0</v>
      </c>
      <c r="Y85" s="17">
        <v>0</v>
      </c>
      <c r="Z85" s="44">
        <v>1</v>
      </c>
      <c r="AA85" s="44">
        <v>0</v>
      </c>
      <c r="AB85" s="44">
        <v>0</v>
      </c>
      <c r="AC85" s="44">
        <v>0</v>
      </c>
      <c r="AD85" s="44">
        <v>0</v>
      </c>
      <c r="AE85" s="44">
        <v>0</v>
      </c>
      <c r="AF85" s="44">
        <v>0</v>
      </c>
      <c r="AG85" s="44">
        <v>0</v>
      </c>
      <c r="AH85" s="44">
        <v>0</v>
      </c>
      <c r="AI85" s="44">
        <v>0</v>
      </c>
      <c r="AJ85" s="44">
        <v>0</v>
      </c>
      <c r="AK85" s="44">
        <v>0</v>
      </c>
      <c r="AL85" s="44">
        <v>0</v>
      </c>
      <c r="AM85" s="44">
        <v>0</v>
      </c>
      <c r="AN85" s="44">
        <v>0</v>
      </c>
      <c r="AO85" s="44">
        <v>0</v>
      </c>
      <c r="AP85" s="44">
        <v>0</v>
      </c>
      <c r="AQ85" s="44">
        <v>0</v>
      </c>
      <c r="AR85" s="44">
        <v>0</v>
      </c>
      <c r="AS85" s="44">
        <v>0</v>
      </c>
      <c r="AT85" s="44">
        <v>0</v>
      </c>
      <c r="AU85" s="44">
        <v>0</v>
      </c>
    </row>
    <row r="86" spans="1:136" ht="32.25" customHeight="1" x14ac:dyDescent="0.25">
      <c r="A86" s="207"/>
      <c r="B86" s="184" t="s">
        <v>72</v>
      </c>
      <c r="C86" s="185"/>
      <c r="D86" s="17">
        <v>1</v>
      </c>
      <c r="E86" s="17">
        <v>1</v>
      </c>
      <c r="F86" s="17">
        <v>0</v>
      </c>
      <c r="G86" s="17">
        <v>1</v>
      </c>
      <c r="H86" s="17">
        <v>1</v>
      </c>
      <c r="I86" s="17">
        <v>0</v>
      </c>
      <c r="J86" s="17">
        <v>0</v>
      </c>
      <c r="K86" s="36">
        <v>1</v>
      </c>
      <c r="L86" s="17">
        <v>1</v>
      </c>
      <c r="M86" s="17">
        <v>1</v>
      </c>
      <c r="N86" s="17">
        <v>0</v>
      </c>
      <c r="O86" s="17">
        <v>0</v>
      </c>
      <c r="P86" s="17">
        <v>1</v>
      </c>
      <c r="Q86" s="17">
        <v>1</v>
      </c>
      <c r="R86" s="17">
        <v>0</v>
      </c>
      <c r="S86" s="17">
        <v>1</v>
      </c>
      <c r="T86" s="17">
        <v>1</v>
      </c>
      <c r="U86" s="17">
        <v>1</v>
      </c>
      <c r="V86" s="17">
        <v>1</v>
      </c>
      <c r="W86" s="17">
        <v>1</v>
      </c>
      <c r="X86" s="17">
        <v>1</v>
      </c>
      <c r="Y86" s="17">
        <v>1</v>
      </c>
      <c r="Z86" s="44">
        <v>0</v>
      </c>
      <c r="AA86" s="44">
        <v>0</v>
      </c>
      <c r="AB86" s="44">
        <v>1</v>
      </c>
      <c r="AC86" s="44">
        <v>1</v>
      </c>
      <c r="AD86" s="44">
        <v>0</v>
      </c>
      <c r="AE86" s="44">
        <v>0</v>
      </c>
      <c r="AF86" s="44">
        <v>0</v>
      </c>
      <c r="AG86" s="46">
        <v>0</v>
      </c>
      <c r="AH86" s="44">
        <v>1</v>
      </c>
      <c r="AI86" s="46">
        <v>1</v>
      </c>
      <c r="AJ86" s="44">
        <v>0</v>
      </c>
      <c r="AK86" s="46">
        <v>0</v>
      </c>
      <c r="AL86" s="46">
        <v>1</v>
      </c>
      <c r="AM86" s="46">
        <v>0</v>
      </c>
      <c r="AN86" s="46">
        <v>0</v>
      </c>
      <c r="AO86" s="46">
        <v>0</v>
      </c>
      <c r="AP86" s="46">
        <v>1</v>
      </c>
      <c r="AQ86" s="46">
        <v>0</v>
      </c>
      <c r="AR86" s="46">
        <v>1</v>
      </c>
      <c r="AS86" s="46">
        <v>0</v>
      </c>
      <c r="AT86" s="46">
        <v>0</v>
      </c>
      <c r="AU86" s="46">
        <v>0</v>
      </c>
    </row>
    <row r="87" spans="1:136" ht="36.75" customHeight="1" x14ac:dyDescent="0.25">
      <c r="A87" s="207"/>
      <c r="B87" s="184" t="s">
        <v>73</v>
      </c>
      <c r="C87" s="185"/>
      <c r="D87" s="17">
        <v>1</v>
      </c>
      <c r="E87" s="17">
        <v>1</v>
      </c>
      <c r="F87" s="17">
        <v>1</v>
      </c>
      <c r="G87" s="17">
        <v>1</v>
      </c>
      <c r="H87" s="17">
        <v>1</v>
      </c>
      <c r="I87" s="17">
        <v>1</v>
      </c>
      <c r="J87" s="17">
        <v>1</v>
      </c>
      <c r="K87" s="17">
        <v>1</v>
      </c>
      <c r="L87" s="17">
        <v>1</v>
      </c>
      <c r="M87" s="17">
        <v>0</v>
      </c>
      <c r="N87" s="17">
        <v>1</v>
      </c>
      <c r="O87" s="17">
        <v>1</v>
      </c>
      <c r="P87" s="17">
        <v>1</v>
      </c>
      <c r="Q87" s="17">
        <v>1</v>
      </c>
      <c r="R87" s="17">
        <v>1</v>
      </c>
      <c r="S87" s="17">
        <v>1</v>
      </c>
      <c r="T87" s="17">
        <v>1</v>
      </c>
      <c r="U87" s="17">
        <v>1</v>
      </c>
      <c r="V87" s="17">
        <v>1</v>
      </c>
      <c r="W87" s="17">
        <v>1</v>
      </c>
      <c r="X87" s="17">
        <v>1</v>
      </c>
      <c r="Y87" s="17">
        <v>1</v>
      </c>
      <c r="Z87" s="44">
        <v>0</v>
      </c>
      <c r="AA87" s="44">
        <v>0</v>
      </c>
      <c r="AB87" s="44">
        <v>0</v>
      </c>
      <c r="AC87" s="44">
        <v>0</v>
      </c>
      <c r="AD87" s="44">
        <v>0</v>
      </c>
      <c r="AE87" s="44">
        <v>0</v>
      </c>
      <c r="AF87" s="44">
        <v>0</v>
      </c>
      <c r="AG87" s="44">
        <v>0</v>
      </c>
      <c r="AH87" s="44">
        <v>0</v>
      </c>
      <c r="AI87" s="44">
        <v>0</v>
      </c>
      <c r="AJ87" s="44">
        <v>0</v>
      </c>
      <c r="AK87" s="44">
        <v>0</v>
      </c>
      <c r="AL87" s="44">
        <v>0</v>
      </c>
      <c r="AM87" s="44">
        <v>0</v>
      </c>
      <c r="AN87" s="44">
        <v>0</v>
      </c>
      <c r="AO87" s="44">
        <v>0</v>
      </c>
      <c r="AP87" s="44">
        <v>0</v>
      </c>
      <c r="AQ87" s="44">
        <v>0</v>
      </c>
      <c r="AR87" s="44">
        <v>0</v>
      </c>
      <c r="AS87" s="44">
        <v>0</v>
      </c>
      <c r="AT87" s="44">
        <v>0</v>
      </c>
      <c r="AU87" s="44">
        <v>0</v>
      </c>
    </row>
    <row r="88" spans="1:136" s="28" customFormat="1" ht="34.5" customHeight="1" x14ac:dyDescent="0.25">
      <c r="A88" s="179" t="s">
        <v>74</v>
      </c>
      <c r="B88" s="180"/>
      <c r="C88" s="181"/>
      <c r="D88" s="21">
        <f>ROUND(SUM(D83:D87)*20,0)</f>
        <v>40</v>
      </c>
      <c r="E88" s="21">
        <f t="shared" ref="E88:AU88" si="25">ROUND(SUM(E83:E87)*20,0)</f>
        <v>40</v>
      </c>
      <c r="F88" s="21">
        <f t="shared" si="25"/>
        <v>20</v>
      </c>
      <c r="G88" s="21">
        <f t="shared" si="25"/>
        <v>40</v>
      </c>
      <c r="H88" s="21">
        <f t="shared" si="25"/>
        <v>40</v>
      </c>
      <c r="I88" s="21">
        <f t="shared" si="25"/>
        <v>20</v>
      </c>
      <c r="J88" s="21">
        <f t="shared" si="25"/>
        <v>20</v>
      </c>
      <c r="K88" s="21">
        <f t="shared" si="25"/>
        <v>40</v>
      </c>
      <c r="L88" s="21">
        <f t="shared" si="25"/>
        <v>40</v>
      </c>
      <c r="M88" s="21">
        <f t="shared" si="25"/>
        <v>20</v>
      </c>
      <c r="N88" s="21">
        <f t="shared" si="25"/>
        <v>20</v>
      </c>
      <c r="O88" s="21">
        <f t="shared" si="25"/>
        <v>20</v>
      </c>
      <c r="P88" s="21">
        <f t="shared" si="25"/>
        <v>40</v>
      </c>
      <c r="Q88" s="21">
        <f t="shared" si="25"/>
        <v>40</v>
      </c>
      <c r="R88" s="21">
        <f t="shared" si="25"/>
        <v>20</v>
      </c>
      <c r="S88" s="21">
        <f t="shared" si="25"/>
        <v>40</v>
      </c>
      <c r="T88" s="21">
        <f t="shared" si="25"/>
        <v>40</v>
      </c>
      <c r="U88" s="21">
        <f t="shared" si="25"/>
        <v>40</v>
      </c>
      <c r="V88" s="21">
        <f t="shared" si="25"/>
        <v>60</v>
      </c>
      <c r="W88" s="21">
        <f t="shared" si="25"/>
        <v>40</v>
      </c>
      <c r="X88" s="21">
        <f t="shared" si="25"/>
        <v>40</v>
      </c>
      <c r="Y88" s="21">
        <f t="shared" si="25"/>
        <v>40</v>
      </c>
      <c r="Z88" s="21">
        <f t="shared" si="25"/>
        <v>20</v>
      </c>
      <c r="AA88" s="21">
        <f t="shared" si="25"/>
        <v>0</v>
      </c>
      <c r="AB88" s="21">
        <f t="shared" si="25"/>
        <v>20</v>
      </c>
      <c r="AC88" s="21">
        <f t="shared" si="25"/>
        <v>20</v>
      </c>
      <c r="AD88" s="21">
        <f t="shared" si="25"/>
        <v>0</v>
      </c>
      <c r="AE88" s="21">
        <f t="shared" si="25"/>
        <v>0</v>
      </c>
      <c r="AF88" s="21">
        <f t="shared" si="25"/>
        <v>0</v>
      </c>
      <c r="AG88" s="21">
        <f t="shared" si="25"/>
        <v>0</v>
      </c>
      <c r="AH88" s="21">
        <f t="shared" si="25"/>
        <v>20</v>
      </c>
      <c r="AI88" s="21">
        <f t="shared" si="25"/>
        <v>20</v>
      </c>
      <c r="AJ88" s="21">
        <f t="shared" si="25"/>
        <v>0</v>
      </c>
      <c r="AK88" s="21">
        <f t="shared" si="25"/>
        <v>0</v>
      </c>
      <c r="AL88" s="21">
        <f t="shared" si="25"/>
        <v>20</v>
      </c>
      <c r="AM88" s="21">
        <f t="shared" si="25"/>
        <v>0</v>
      </c>
      <c r="AN88" s="21">
        <f t="shared" si="25"/>
        <v>0</v>
      </c>
      <c r="AO88" s="21">
        <f t="shared" si="25"/>
        <v>0</v>
      </c>
      <c r="AP88" s="21">
        <f t="shared" si="25"/>
        <v>20</v>
      </c>
      <c r="AQ88" s="21">
        <f t="shared" si="25"/>
        <v>0</v>
      </c>
      <c r="AR88" s="21">
        <f t="shared" si="25"/>
        <v>40</v>
      </c>
      <c r="AS88" s="21">
        <f t="shared" si="25"/>
        <v>20</v>
      </c>
      <c r="AT88" s="21">
        <f t="shared" si="25"/>
        <v>40</v>
      </c>
      <c r="AU88" s="21">
        <f t="shared" si="25"/>
        <v>0</v>
      </c>
    </row>
    <row r="89" spans="1:136" s="10" customFormat="1" ht="15.75" x14ac:dyDescent="0.25">
      <c r="A89" s="29">
        <v>3</v>
      </c>
      <c r="B89" s="205" t="s">
        <v>75</v>
      </c>
      <c r="C89" s="206"/>
      <c r="D89" s="30" t="s">
        <v>5</v>
      </c>
      <c r="E89" s="30" t="s">
        <v>5</v>
      </c>
      <c r="F89" s="30" t="s">
        <v>5</v>
      </c>
      <c r="G89" s="30" t="s">
        <v>5</v>
      </c>
      <c r="H89" s="30" t="s">
        <v>5</v>
      </c>
      <c r="I89" s="30" t="s">
        <v>5</v>
      </c>
      <c r="J89" s="30" t="s">
        <v>5</v>
      </c>
      <c r="K89" s="30" t="s">
        <v>5</v>
      </c>
      <c r="L89" s="30" t="s">
        <v>5</v>
      </c>
      <c r="M89" s="30" t="s">
        <v>5</v>
      </c>
      <c r="N89" s="30" t="s">
        <v>5</v>
      </c>
      <c r="O89" s="30" t="s">
        <v>5</v>
      </c>
      <c r="P89" s="30" t="s">
        <v>5</v>
      </c>
      <c r="Q89" s="30" t="s">
        <v>5</v>
      </c>
      <c r="R89" s="30" t="s">
        <v>5</v>
      </c>
      <c r="S89" s="30" t="s">
        <v>5</v>
      </c>
      <c r="T89" s="30" t="s">
        <v>5</v>
      </c>
      <c r="U89" s="30" t="s">
        <v>5</v>
      </c>
      <c r="V89" s="30" t="s">
        <v>5</v>
      </c>
      <c r="W89" s="30" t="s">
        <v>5</v>
      </c>
      <c r="X89" s="30" t="s">
        <v>5</v>
      </c>
      <c r="Y89" s="30" t="s">
        <v>5</v>
      </c>
      <c r="Z89" s="30" t="s">
        <v>5</v>
      </c>
      <c r="AA89" s="30" t="s">
        <v>5</v>
      </c>
      <c r="AB89" s="30" t="s">
        <v>5</v>
      </c>
      <c r="AC89" s="30" t="s">
        <v>5</v>
      </c>
      <c r="AD89" s="30" t="s">
        <v>5</v>
      </c>
      <c r="AE89" s="30" t="s">
        <v>5</v>
      </c>
      <c r="AF89" s="30" t="s">
        <v>5</v>
      </c>
      <c r="AG89" s="30" t="s">
        <v>5</v>
      </c>
      <c r="AH89" s="30" t="s">
        <v>5</v>
      </c>
      <c r="AI89" s="30" t="s">
        <v>5</v>
      </c>
      <c r="AJ89" s="30" t="s">
        <v>5</v>
      </c>
      <c r="AK89" s="30" t="s">
        <v>5</v>
      </c>
      <c r="AL89" s="30" t="s">
        <v>5</v>
      </c>
      <c r="AM89" s="30" t="s">
        <v>5</v>
      </c>
      <c r="AN89" s="30" t="s">
        <v>5</v>
      </c>
      <c r="AO89" s="30" t="s">
        <v>5</v>
      </c>
      <c r="AP89" s="30" t="s">
        <v>5</v>
      </c>
      <c r="AQ89" s="30" t="s">
        <v>5</v>
      </c>
      <c r="AR89" s="30" t="s">
        <v>5</v>
      </c>
      <c r="AS89" s="30" t="s">
        <v>5</v>
      </c>
      <c r="AT89" s="30" t="s">
        <v>5</v>
      </c>
      <c r="AU89" s="30" t="s">
        <v>5</v>
      </c>
    </row>
    <row r="90" spans="1:136" s="28" customFormat="1" ht="31.5" customHeight="1" x14ac:dyDescent="0.25">
      <c r="A90" s="32" t="s">
        <v>76</v>
      </c>
      <c r="B90" s="214" t="s">
        <v>77</v>
      </c>
      <c r="C90" s="215"/>
      <c r="D90" s="33" t="s">
        <v>5</v>
      </c>
      <c r="E90" s="33" t="s">
        <v>5</v>
      </c>
      <c r="F90" s="33" t="s">
        <v>5</v>
      </c>
      <c r="G90" s="33" t="s">
        <v>5</v>
      </c>
      <c r="H90" s="33" t="s">
        <v>5</v>
      </c>
      <c r="I90" s="33" t="s">
        <v>5</v>
      </c>
      <c r="J90" s="33" t="s">
        <v>5</v>
      </c>
      <c r="K90" s="33" t="s">
        <v>5</v>
      </c>
      <c r="L90" s="33" t="s">
        <v>5</v>
      </c>
      <c r="M90" s="33" t="s">
        <v>5</v>
      </c>
      <c r="N90" s="33" t="s">
        <v>5</v>
      </c>
      <c r="O90" s="33" t="s">
        <v>5</v>
      </c>
      <c r="P90" s="33" t="s">
        <v>5</v>
      </c>
      <c r="Q90" s="33" t="s">
        <v>5</v>
      </c>
      <c r="R90" s="33" t="s">
        <v>5</v>
      </c>
      <c r="S90" s="33" t="s">
        <v>5</v>
      </c>
      <c r="T90" s="33" t="s">
        <v>5</v>
      </c>
      <c r="U90" s="33" t="s">
        <v>5</v>
      </c>
      <c r="V90" s="33" t="s">
        <v>5</v>
      </c>
      <c r="W90" s="33" t="s">
        <v>5</v>
      </c>
      <c r="X90" s="33" t="s">
        <v>5</v>
      </c>
      <c r="Y90" s="33" t="s">
        <v>5</v>
      </c>
      <c r="Z90" s="33" t="s">
        <v>5</v>
      </c>
      <c r="AA90" s="33" t="s">
        <v>5</v>
      </c>
      <c r="AB90" s="33" t="s">
        <v>5</v>
      </c>
      <c r="AC90" s="33" t="s">
        <v>5</v>
      </c>
      <c r="AD90" s="33" t="s">
        <v>5</v>
      </c>
      <c r="AE90" s="33" t="s">
        <v>5</v>
      </c>
      <c r="AF90" s="33" t="s">
        <v>5</v>
      </c>
      <c r="AG90" s="33" t="s">
        <v>5</v>
      </c>
      <c r="AH90" s="33" t="s">
        <v>5</v>
      </c>
      <c r="AI90" s="33" t="s">
        <v>5</v>
      </c>
      <c r="AJ90" s="33" t="s">
        <v>5</v>
      </c>
      <c r="AK90" s="33" t="s">
        <v>5</v>
      </c>
      <c r="AL90" s="33" t="s">
        <v>5</v>
      </c>
      <c r="AM90" s="33" t="s">
        <v>5</v>
      </c>
      <c r="AN90" s="33" t="s">
        <v>5</v>
      </c>
      <c r="AO90" s="33" t="s">
        <v>5</v>
      </c>
      <c r="AP90" s="33" t="s">
        <v>5</v>
      </c>
      <c r="AQ90" s="33" t="s">
        <v>5</v>
      </c>
      <c r="AR90" s="33" t="s">
        <v>5</v>
      </c>
      <c r="AS90" s="33" t="s">
        <v>5</v>
      </c>
      <c r="AT90" s="33" t="s">
        <v>5</v>
      </c>
      <c r="AU90" s="33" t="s">
        <v>5</v>
      </c>
    </row>
    <row r="91" spans="1:136" s="14" customFormat="1" ht="31.5" customHeight="1" x14ac:dyDescent="0.25">
      <c r="A91" s="216" t="s">
        <v>78</v>
      </c>
      <c r="B91" s="208" t="s">
        <v>79</v>
      </c>
      <c r="C91" s="209"/>
      <c r="D91" s="34" t="s">
        <v>5</v>
      </c>
      <c r="E91" s="34" t="s">
        <v>5</v>
      </c>
      <c r="F91" s="34" t="s">
        <v>5</v>
      </c>
      <c r="G91" s="34" t="s">
        <v>5</v>
      </c>
      <c r="H91" s="34" t="s">
        <v>5</v>
      </c>
      <c r="I91" s="34" t="s">
        <v>5</v>
      </c>
      <c r="J91" s="34" t="s">
        <v>5</v>
      </c>
      <c r="K91" s="34" t="s">
        <v>5</v>
      </c>
      <c r="L91" s="34" t="s">
        <v>5</v>
      </c>
      <c r="M91" s="34" t="s">
        <v>5</v>
      </c>
      <c r="N91" s="34" t="s">
        <v>5</v>
      </c>
      <c r="O91" s="34" t="s">
        <v>5</v>
      </c>
      <c r="P91" s="34" t="s">
        <v>5</v>
      </c>
      <c r="Q91" s="34" t="s">
        <v>5</v>
      </c>
      <c r="R91" s="34" t="s">
        <v>5</v>
      </c>
      <c r="S91" s="34" t="s">
        <v>5</v>
      </c>
      <c r="T91" s="34" t="s">
        <v>5</v>
      </c>
      <c r="U91" s="34" t="s">
        <v>5</v>
      </c>
      <c r="V91" s="34" t="s">
        <v>5</v>
      </c>
      <c r="W91" s="34" t="s">
        <v>5</v>
      </c>
      <c r="X91" s="34" t="s">
        <v>5</v>
      </c>
      <c r="Y91" s="34" t="s">
        <v>5</v>
      </c>
      <c r="Z91" s="34" t="s">
        <v>5</v>
      </c>
      <c r="AA91" s="34" t="s">
        <v>5</v>
      </c>
      <c r="AB91" s="34" t="s">
        <v>5</v>
      </c>
      <c r="AC91" s="34" t="s">
        <v>5</v>
      </c>
      <c r="AD91" s="34" t="s">
        <v>5</v>
      </c>
      <c r="AE91" s="34" t="s">
        <v>5</v>
      </c>
      <c r="AF91" s="34" t="s">
        <v>5</v>
      </c>
      <c r="AG91" s="34" t="s">
        <v>5</v>
      </c>
      <c r="AH91" s="34" t="s">
        <v>5</v>
      </c>
      <c r="AI91" s="34" t="s">
        <v>5</v>
      </c>
      <c r="AJ91" s="34" t="s">
        <v>5</v>
      </c>
      <c r="AK91" s="34" t="s">
        <v>5</v>
      </c>
      <c r="AL91" s="34" t="s">
        <v>5</v>
      </c>
      <c r="AM91" s="34" t="s">
        <v>5</v>
      </c>
      <c r="AN91" s="34" t="s">
        <v>5</v>
      </c>
      <c r="AO91" s="34" t="s">
        <v>5</v>
      </c>
      <c r="AP91" s="34" t="s">
        <v>5</v>
      </c>
      <c r="AQ91" s="34" t="s">
        <v>5</v>
      </c>
      <c r="AR91" s="34" t="s">
        <v>5</v>
      </c>
      <c r="AS91" s="34" t="s">
        <v>5</v>
      </c>
      <c r="AT91" s="34" t="s">
        <v>5</v>
      </c>
      <c r="AU91" s="34" t="s">
        <v>5</v>
      </c>
    </row>
    <row r="92" spans="1:136" ht="19.5" customHeight="1" x14ac:dyDescent="0.25">
      <c r="A92" s="217"/>
      <c r="B92" s="196" t="s">
        <v>80</v>
      </c>
      <c r="C92" s="196"/>
      <c r="D92" s="17">
        <v>0</v>
      </c>
      <c r="E92" s="17">
        <v>0</v>
      </c>
      <c r="F92" s="17">
        <v>1</v>
      </c>
      <c r="G92" s="17">
        <v>1</v>
      </c>
      <c r="H92" s="17">
        <v>1</v>
      </c>
      <c r="I92" s="17">
        <v>1</v>
      </c>
      <c r="J92" s="17">
        <v>0</v>
      </c>
      <c r="K92" s="17">
        <v>1</v>
      </c>
      <c r="L92" s="17">
        <v>1</v>
      </c>
      <c r="M92" s="17">
        <v>1</v>
      </c>
      <c r="N92" s="17">
        <v>0</v>
      </c>
      <c r="O92" s="17">
        <v>1</v>
      </c>
      <c r="P92" s="17">
        <v>1</v>
      </c>
      <c r="Q92" s="17">
        <v>1</v>
      </c>
      <c r="R92" s="17">
        <v>1</v>
      </c>
      <c r="S92" s="17">
        <v>1</v>
      </c>
      <c r="T92" s="17">
        <v>1</v>
      </c>
      <c r="U92" s="17">
        <v>1</v>
      </c>
      <c r="V92" s="17">
        <v>1</v>
      </c>
      <c r="W92" s="17">
        <v>0</v>
      </c>
      <c r="X92" s="17">
        <v>1</v>
      </c>
      <c r="Y92" s="17">
        <v>1</v>
      </c>
      <c r="Z92" s="44">
        <v>1</v>
      </c>
      <c r="AA92" s="44">
        <v>0</v>
      </c>
      <c r="AB92" s="44">
        <v>0</v>
      </c>
      <c r="AC92" s="46">
        <v>1</v>
      </c>
      <c r="AD92" s="44">
        <v>0</v>
      </c>
      <c r="AE92" s="46">
        <v>0</v>
      </c>
      <c r="AF92" s="44">
        <v>1</v>
      </c>
      <c r="AG92" s="44">
        <v>1</v>
      </c>
      <c r="AH92" s="44">
        <v>0</v>
      </c>
      <c r="AI92" s="44">
        <v>0</v>
      </c>
      <c r="AJ92" s="44">
        <v>0</v>
      </c>
      <c r="AK92" s="44">
        <v>0</v>
      </c>
      <c r="AL92" s="44">
        <v>1</v>
      </c>
      <c r="AM92" s="44">
        <v>0</v>
      </c>
      <c r="AN92" s="44">
        <v>0</v>
      </c>
      <c r="AO92" s="44">
        <v>0</v>
      </c>
      <c r="AP92" s="44">
        <v>1</v>
      </c>
      <c r="AQ92" s="44">
        <v>0</v>
      </c>
      <c r="AR92" s="44">
        <v>1</v>
      </c>
      <c r="AS92" s="44">
        <v>0</v>
      </c>
      <c r="AT92" s="44">
        <v>0</v>
      </c>
      <c r="AU92" s="44">
        <v>0</v>
      </c>
    </row>
    <row r="93" spans="1:136" ht="19.5" customHeight="1" x14ac:dyDescent="0.25">
      <c r="A93" s="217"/>
      <c r="B93" s="196" t="s">
        <v>81</v>
      </c>
      <c r="C93" s="196"/>
      <c r="D93" s="17">
        <v>0</v>
      </c>
      <c r="E93" s="17">
        <v>0</v>
      </c>
      <c r="F93" s="17">
        <v>0</v>
      </c>
      <c r="G93" s="17">
        <v>0</v>
      </c>
      <c r="H93" s="17">
        <v>0</v>
      </c>
      <c r="I93" s="17">
        <v>0</v>
      </c>
      <c r="J93" s="17">
        <v>0</v>
      </c>
      <c r="K93" s="17">
        <v>0</v>
      </c>
      <c r="L93" s="17">
        <v>0</v>
      </c>
      <c r="M93" s="17">
        <v>0</v>
      </c>
      <c r="N93" s="17">
        <v>0</v>
      </c>
      <c r="O93" s="17">
        <v>0</v>
      </c>
      <c r="P93" s="17">
        <v>0</v>
      </c>
      <c r="Q93" s="17">
        <v>0</v>
      </c>
      <c r="R93" s="17">
        <v>0</v>
      </c>
      <c r="S93" s="17">
        <v>0</v>
      </c>
      <c r="T93" s="17">
        <v>0</v>
      </c>
      <c r="U93" s="17">
        <v>0</v>
      </c>
      <c r="V93" s="17">
        <v>0</v>
      </c>
      <c r="W93" s="17">
        <v>0</v>
      </c>
      <c r="X93" s="17">
        <v>0</v>
      </c>
      <c r="Y93" s="17">
        <v>0</v>
      </c>
      <c r="Z93" s="44">
        <v>0</v>
      </c>
      <c r="AA93" s="44">
        <v>0</v>
      </c>
      <c r="AB93" s="44">
        <v>0</v>
      </c>
      <c r="AC93" s="46">
        <v>1</v>
      </c>
      <c r="AD93" s="44">
        <v>0</v>
      </c>
      <c r="AE93" s="46">
        <v>0</v>
      </c>
      <c r="AF93" s="44">
        <v>0</v>
      </c>
      <c r="AG93" s="44">
        <v>0</v>
      </c>
      <c r="AH93" s="44">
        <v>0</v>
      </c>
      <c r="AI93" s="44">
        <v>0</v>
      </c>
      <c r="AJ93" s="44">
        <v>0</v>
      </c>
      <c r="AK93" s="44">
        <v>0</v>
      </c>
      <c r="AL93" s="44">
        <v>0</v>
      </c>
      <c r="AM93" s="44">
        <v>0</v>
      </c>
      <c r="AN93" s="44">
        <v>0</v>
      </c>
      <c r="AO93" s="44">
        <v>0</v>
      </c>
      <c r="AP93" s="44">
        <v>0</v>
      </c>
      <c r="AQ93" s="44">
        <v>0</v>
      </c>
      <c r="AR93" s="44">
        <v>0</v>
      </c>
      <c r="AS93" s="44">
        <v>0</v>
      </c>
      <c r="AT93" s="44">
        <v>0</v>
      </c>
      <c r="AU93" s="44">
        <v>0</v>
      </c>
    </row>
    <row r="94" spans="1:136" ht="19.5" customHeight="1" x14ac:dyDescent="0.25">
      <c r="A94" s="217"/>
      <c r="B94" s="196" t="s">
        <v>82</v>
      </c>
      <c r="C94" s="196"/>
      <c r="D94" s="36">
        <v>0</v>
      </c>
      <c r="E94" s="17">
        <v>0</v>
      </c>
      <c r="F94" s="17">
        <v>0</v>
      </c>
      <c r="G94" s="17">
        <v>0</v>
      </c>
      <c r="H94" s="17">
        <v>0</v>
      </c>
      <c r="I94" s="17">
        <v>0</v>
      </c>
      <c r="J94" s="17">
        <v>0</v>
      </c>
      <c r="K94" s="17">
        <v>0</v>
      </c>
      <c r="L94" s="17">
        <v>0</v>
      </c>
      <c r="M94" s="17">
        <v>0</v>
      </c>
      <c r="N94" s="17">
        <v>0</v>
      </c>
      <c r="O94" s="17">
        <v>0</v>
      </c>
      <c r="P94" s="17">
        <v>0</v>
      </c>
      <c r="Q94" s="17">
        <v>0</v>
      </c>
      <c r="R94" s="17">
        <v>0</v>
      </c>
      <c r="S94" s="17">
        <v>0</v>
      </c>
      <c r="T94" s="17">
        <v>0</v>
      </c>
      <c r="U94" s="17">
        <v>0</v>
      </c>
      <c r="V94" s="17">
        <v>1</v>
      </c>
      <c r="W94" s="17">
        <v>1</v>
      </c>
      <c r="X94" s="17">
        <v>0</v>
      </c>
      <c r="Y94" s="17">
        <v>0</v>
      </c>
      <c r="Z94" s="46">
        <v>0</v>
      </c>
      <c r="AA94" s="44">
        <v>0</v>
      </c>
      <c r="AB94" s="44">
        <v>0</v>
      </c>
      <c r="AC94" s="46">
        <v>1</v>
      </c>
      <c r="AD94" s="44">
        <v>0</v>
      </c>
      <c r="AE94" s="46">
        <v>0</v>
      </c>
      <c r="AF94" s="44">
        <v>0</v>
      </c>
      <c r="AG94" s="44">
        <v>0</v>
      </c>
      <c r="AH94" s="44">
        <v>0</v>
      </c>
      <c r="AI94" s="44">
        <v>0</v>
      </c>
      <c r="AJ94" s="44">
        <v>0</v>
      </c>
      <c r="AK94" s="44">
        <v>0</v>
      </c>
      <c r="AL94" s="44">
        <v>1</v>
      </c>
      <c r="AM94" s="44">
        <v>0</v>
      </c>
      <c r="AN94" s="44">
        <v>0</v>
      </c>
      <c r="AO94" s="44">
        <v>0</v>
      </c>
      <c r="AP94" s="44">
        <v>1</v>
      </c>
      <c r="AQ94" s="44">
        <v>0</v>
      </c>
      <c r="AR94" s="44">
        <v>1</v>
      </c>
      <c r="AS94" s="44">
        <v>0</v>
      </c>
      <c r="AT94" s="44">
        <v>0</v>
      </c>
      <c r="AU94" s="44">
        <v>0</v>
      </c>
    </row>
    <row r="95" spans="1:136" ht="19.5" customHeight="1" x14ac:dyDescent="0.25">
      <c r="A95" s="217"/>
      <c r="B95" s="196" t="s">
        <v>83</v>
      </c>
      <c r="C95" s="196"/>
      <c r="D95" s="17">
        <v>0</v>
      </c>
      <c r="E95" s="17">
        <v>0</v>
      </c>
      <c r="F95" s="17">
        <v>0</v>
      </c>
      <c r="G95" s="17">
        <v>0</v>
      </c>
      <c r="H95" s="17">
        <v>0</v>
      </c>
      <c r="I95" s="17">
        <v>0</v>
      </c>
      <c r="J95" s="17">
        <v>0</v>
      </c>
      <c r="K95" s="17">
        <v>0</v>
      </c>
      <c r="L95" s="17">
        <v>0</v>
      </c>
      <c r="M95" s="17">
        <v>0</v>
      </c>
      <c r="N95" s="17">
        <v>0</v>
      </c>
      <c r="O95" s="17">
        <v>0</v>
      </c>
      <c r="P95" s="17">
        <v>0</v>
      </c>
      <c r="Q95" s="17">
        <v>0</v>
      </c>
      <c r="R95" s="17">
        <v>0</v>
      </c>
      <c r="S95" s="17">
        <v>0</v>
      </c>
      <c r="T95" s="17">
        <v>0</v>
      </c>
      <c r="U95" s="17">
        <v>0</v>
      </c>
      <c r="V95" s="17">
        <v>0</v>
      </c>
      <c r="W95" s="17">
        <v>0</v>
      </c>
      <c r="X95" s="17">
        <v>0</v>
      </c>
      <c r="Y95" s="17">
        <v>0</v>
      </c>
      <c r="Z95" s="44">
        <v>0</v>
      </c>
      <c r="AA95" s="44">
        <v>1</v>
      </c>
      <c r="AB95" s="44">
        <v>0</v>
      </c>
      <c r="AC95" s="46">
        <v>1</v>
      </c>
      <c r="AD95" s="44">
        <v>0</v>
      </c>
      <c r="AE95" s="46">
        <v>0</v>
      </c>
      <c r="AF95" s="44">
        <v>0</v>
      </c>
      <c r="AG95" s="44">
        <v>0</v>
      </c>
      <c r="AH95" s="44">
        <v>0</v>
      </c>
      <c r="AI95" s="44">
        <v>0</v>
      </c>
      <c r="AJ95" s="44">
        <v>0</v>
      </c>
      <c r="AK95" s="44">
        <v>0</v>
      </c>
      <c r="AL95" s="44">
        <v>0</v>
      </c>
      <c r="AM95" s="44">
        <v>0</v>
      </c>
      <c r="AN95" s="44">
        <v>0</v>
      </c>
      <c r="AO95" s="44">
        <v>0</v>
      </c>
      <c r="AP95" s="44">
        <v>0</v>
      </c>
      <c r="AQ95" s="44">
        <v>0</v>
      </c>
      <c r="AR95" s="44">
        <v>0</v>
      </c>
      <c r="AS95" s="44">
        <v>0</v>
      </c>
      <c r="AT95" s="44">
        <v>0</v>
      </c>
      <c r="AU95" s="44">
        <v>0</v>
      </c>
    </row>
    <row r="96" spans="1:136" s="10" customFormat="1" ht="34.5" customHeight="1" x14ac:dyDescent="0.25">
      <c r="A96" s="218"/>
      <c r="B96" s="196" t="s">
        <v>84</v>
      </c>
      <c r="C96" s="196"/>
      <c r="D96" s="17">
        <v>0</v>
      </c>
      <c r="E96" s="17">
        <v>0</v>
      </c>
      <c r="F96" s="17">
        <v>0</v>
      </c>
      <c r="G96" s="17">
        <v>0</v>
      </c>
      <c r="H96" s="17">
        <v>0</v>
      </c>
      <c r="I96" s="17">
        <v>0</v>
      </c>
      <c r="J96" s="17">
        <v>0</v>
      </c>
      <c r="K96" s="17">
        <v>0</v>
      </c>
      <c r="L96" s="17">
        <v>0</v>
      </c>
      <c r="M96" s="17">
        <v>1</v>
      </c>
      <c r="N96" s="17">
        <v>0</v>
      </c>
      <c r="O96" s="17">
        <v>0</v>
      </c>
      <c r="P96" s="17">
        <v>1</v>
      </c>
      <c r="Q96" s="17">
        <v>0</v>
      </c>
      <c r="R96" s="17">
        <v>0</v>
      </c>
      <c r="S96" s="17">
        <v>0</v>
      </c>
      <c r="T96" s="36">
        <v>1</v>
      </c>
      <c r="U96" s="17">
        <v>0</v>
      </c>
      <c r="V96" s="17">
        <v>1</v>
      </c>
      <c r="W96" s="17">
        <v>1</v>
      </c>
      <c r="X96" s="17">
        <v>0</v>
      </c>
      <c r="Y96" s="17">
        <v>0</v>
      </c>
      <c r="Z96" s="44">
        <v>0</v>
      </c>
      <c r="AA96" s="44">
        <v>0</v>
      </c>
      <c r="AB96" s="44">
        <v>0</v>
      </c>
      <c r="AC96" s="46">
        <v>1</v>
      </c>
      <c r="AD96" s="44">
        <v>0</v>
      </c>
      <c r="AE96" s="46">
        <v>0</v>
      </c>
      <c r="AF96" s="44">
        <v>1</v>
      </c>
      <c r="AG96" s="44">
        <v>0</v>
      </c>
      <c r="AH96" s="44">
        <v>0</v>
      </c>
      <c r="AI96" s="44">
        <v>0</v>
      </c>
      <c r="AJ96" s="44">
        <v>0</v>
      </c>
      <c r="AK96" s="44">
        <v>0</v>
      </c>
      <c r="AL96" s="44">
        <v>1</v>
      </c>
      <c r="AM96" s="44">
        <v>0</v>
      </c>
      <c r="AN96" s="44">
        <v>0</v>
      </c>
      <c r="AO96" s="44">
        <v>0</v>
      </c>
      <c r="AP96" s="44">
        <v>1</v>
      </c>
      <c r="AQ96" s="44">
        <v>0</v>
      </c>
      <c r="AR96" s="44">
        <v>1</v>
      </c>
      <c r="AS96" s="44">
        <v>0</v>
      </c>
      <c r="AT96" s="44">
        <v>0</v>
      </c>
      <c r="AU96" s="44">
        <v>0</v>
      </c>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row>
    <row r="97" spans="1:136" s="28" customFormat="1" ht="18" customHeight="1" x14ac:dyDescent="0.25">
      <c r="A97" s="179" t="s">
        <v>85</v>
      </c>
      <c r="B97" s="180"/>
      <c r="C97" s="181"/>
      <c r="D97" s="21">
        <f>ROUND((D92+D93+D94+D95+D96)*20,0)</f>
        <v>0</v>
      </c>
      <c r="E97" s="21">
        <f t="shared" ref="E97:AU97" si="26">ROUND((E92+E93+E94+E95+E96)*20,0)</f>
        <v>0</v>
      </c>
      <c r="F97" s="21">
        <f t="shared" si="26"/>
        <v>20</v>
      </c>
      <c r="G97" s="21">
        <f t="shared" si="26"/>
        <v>20</v>
      </c>
      <c r="H97" s="21">
        <f t="shared" si="26"/>
        <v>20</v>
      </c>
      <c r="I97" s="21">
        <f t="shared" si="26"/>
        <v>20</v>
      </c>
      <c r="J97" s="21">
        <f t="shared" si="26"/>
        <v>0</v>
      </c>
      <c r="K97" s="21">
        <f t="shared" si="26"/>
        <v>20</v>
      </c>
      <c r="L97" s="21">
        <f t="shared" si="26"/>
        <v>20</v>
      </c>
      <c r="M97" s="21">
        <f t="shared" si="26"/>
        <v>40</v>
      </c>
      <c r="N97" s="21">
        <f t="shared" si="26"/>
        <v>0</v>
      </c>
      <c r="O97" s="21">
        <f t="shared" si="26"/>
        <v>20</v>
      </c>
      <c r="P97" s="21">
        <f t="shared" si="26"/>
        <v>40</v>
      </c>
      <c r="Q97" s="21">
        <f t="shared" si="26"/>
        <v>20</v>
      </c>
      <c r="R97" s="21">
        <f t="shared" si="26"/>
        <v>20</v>
      </c>
      <c r="S97" s="21">
        <f t="shared" si="26"/>
        <v>20</v>
      </c>
      <c r="T97" s="21">
        <f t="shared" si="26"/>
        <v>40</v>
      </c>
      <c r="U97" s="21">
        <f t="shared" si="26"/>
        <v>20</v>
      </c>
      <c r="V97" s="21">
        <f t="shared" si="26"/>
        <v>60</v>
      </c>
      <c r="W97" s="21">
        <f t="shared" si="26"/>
        <v>40</v>
      </c>
      <c r="X97" s="21">
        <f t="shared" si="26"/>
        <v>20</v>
      </c>
      <c r="Y97" s="21">
        <f t="shared" si="26"/>
        <v>20</v>
      </c>
      <c r="Z97" s="21">
        <f t="shared" si="26"/>
        <v>20</v>
      </c>
      <c r="AA97" s="21">
        <f t="shared" si="26"/>
        <v>20</v>
      </c>
      <c r="AB97" s="21">
        <f t="shared" si="26"/>
        <v>0</v>
      </c>
      <c r="AC97" s="21">
        <f t="shared" si="26"/>
        <v>100</v>
      </c>
      <c r="AD97" s="21">
        <f t="shared" si="26"/>
        <v>0</v>
      </c>
      <c r="AE97" s="21">
        <f t="shared" si="26"/>
        <v>0</v>
      </c>
      <c r="AF97" s="21">
        <f t="shared" si="26"/>
        <v>40</v>
      </c>
      <c r="AG97" s="21">
        <f t="shared" si="26"/>
        <v>20</v>
      </c>
      <c r="AH97" s="21">
        <f t="shared" si="26"/>
        <v>0</v>
      </c>
      <c r="AI97" s="21">
        <f t="shared" si="26"/>
        <v>0</v>
      </c>
      <c r="AJ97" s="21">
        <f t="shared" si="26"/>
        <v>0</v>
      </c>
      <c r="AK97" s="21">
        <f t="shared" si="26"/>
        <v>0</v>
      </c>
      <c r="AL97" s="21">
        <f t="shared" si="26"/>
        <v>60</v>
      </c>
      <c r="AM97" s="21">
        <f t="shared" si="26"/>
        <v>0</v>
      </c>
      <c r="AN97" s="21">
        <f t="shared" si="26"/>
        <v>0</v>
      </c>
      <c r="AO97" s="21">
        <f t="shared" si="26"/>
        <v>0</v>
      </c>
      <c r="AP97" s="21">
        <f t="shared" si="26"/>
        <v>60</v>
      </c>
      <c r="AQ97" s="21">
        <f t="shared" si="26"/>
        <v>0</v>
      </c>
      <c r="AR97" s="21">
        <f t="shared" si="26"/>
        <v>60</v>
      </c>
      <c r="AS97" s="21">
        <f t="shared" si="26"/>
        <v>0</v>
      </c>
      <c r="AT97" s="21">
        <f t="shared" si="26"/>
        <v>0</v>
      </c>
      <c r="AU97" s="21">
        <f t="shared" si="26"/>
        <v>0</v>
      </c>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row>
    <row r="98" spans="1:136" s="28" customFormat="1" ht="31.5" customHeight="1" x14ac:dyDescent="0.25">
      <c r="A98" s="32" t="s">
        <v>86</v>
      </c>
      <c r="B98" s="214" t="s">
        <v>87</v>
      </c>
      <c r="C98" s="215"/>
      <c r="D98" s="33" t="s">
        <v>5</v>
      </c>
      <c r="E98" s="33" t="s">
        <v>5</v>
      </c>
      <c r="F98" s="33" t="s">
        <v>5</v>
      </c>
      <c r="G98" s="33" t="s">
        <v>5</v>
      </c>
      <c r="H98" s="33" t="s">
        <v>5</v>
      </c>
      <c r="I98" s="33" t="s">
        <v>5</v>
      </c>
      <c r="J98" s="33" t="s">
        <v>5</v>
      </c>
      <c r="K98" s="33" t="s">
        <v>5</v>
      </c>
      <c r="L98" s="33" t="s">
        <v>5</v>
      </c>
      <c r="M98" s="33" t="s">
        <v>5</v>
      </c>
      <c r="N98" s="33" t="s">
        <v>5</v>
      </c>
      <c r="O98" s="33" t="s">
        <v>5</v>
      </c>
      <c r="P98" s="33" t="s">
        <v>5</v>
      </c>
      <c r="Q98" s="33" t="s">
        <v>5</v>
      </c>
      <c r="R98" s="33" t="s">
        <v>5</v>
      </c>
      <c r="S98" s="33" t="s">
        <v>5</v>
      </c>
      <c r="T98" s="33" t="s">
        <v>5</v>
      </c>
      <c r="U98" s="33" t="s">
        <v>5</v>
      </c>
      <c r="V98" s="33" t="s">
        <v>5</v>
      </c>
      <c r="W98" s="33" t="s">
        <v>5</v>
      </c>
      <c r="X98" s="33" t="s">
        <v>5</v>
      </c>
      <c r="Y98" s="33" t="s">
        <v>5</v>
      </c>
      <c r="Z98" s="33" t="s">
        <v>5</v>
      </c>
      <c r="AA98" s="33" t="s">
        <v>5</v>
      </c>
      <c r="AB98" s="33" t="s">
        <v>5</v>
      </c>
      <c r="AC98" s="33" t="s">
        <v>5</v>
      </c>
      <c r="AD98" s="33" t="s">
        <v>5</v>
      </c>
      <c r="AE98" s="33" t="s">
        <v>5</v>
      </c>
      <c r="AF98" s="33" t="s">
        <v>5</v>
      </c>
      <c r="AG98" s="33" t="s">
        <v>5</v>
      </c>
      <c r="AH98" s="33" t="s">
        <v>5</v>
      </c>
      <c r="AI98" s="33" t="s">
        <v>5</v>
      </c>
      <c r="AJ98" s="33" t="s">
        <v>5</v>
      </c>
      <c r="AK98" s="33" t="s">
        <v>5</v>
      </c>
      <c r="AL98" s="33" t="s">
        <v>5</v>
      </c>
      <c r="AM98" s="33" t="s">
        <v>5</v>
      </c>
      <c r="AN98" s="33" t="s">
        <v>5</v>
      </c>
      <c r="AO98" s="33" t="s">
        <v>5</v>
      </c>
      <c r="AP98" s="33" t="s">
        <v>5</v>
      </c>
      <c r="AQ98" s="33" t="s">
        <v>5</v>
      </c>
      <c r="AR98" s="33" t="s">
        <v>5</v>
      </c>
      <c r="AS98" s="33" t="s">
        <v>5</v>
      </c>
      <c r="AT98" s="33" t="s">
        <v>5</v>
      </c>
      <c r="AU98" s="33" t="s">
        <v>5</v>
      </c>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row>
    <row r="99" spans="1:136" s="14" customFormat="1" ht="31.5" customHeight="1" x14ac:dyDescent="0.25">
      <c r="A99" s="216" t="s">
        <v>88</v>
      </c>
      <c r="B99" s="208" t="s">
        <v>89</v>
      </c>
      <c r="C99" s="209"/>
      <c r="D99" s="34" t="s">
        <v>5</v>
      </c>
      <c r="E99" s="34" t="s">
        <v>5</v>
      </c>
      <c r="F99" s="34" t="s">
        <v>5</v>
      </c>
      <c r="G99" s="34" t="s">
        <v>5</v>
      </c>
      <c r="H99" s="34" t="s">
        <v>5</v>
      </c>
      <c r="I99" s="34" t="s">
        <v>5</v>
      </c>
      <c r="J99" s="34" t="s">
        <v>5</v>
      </c>
      <c r="K99" s="34" t="s">
        <v>5</v>
      </c>
      <c r="L99" s="34" t="s">
        <v>5</v>
      </c>
      <c r="M99" s="34" t="s">
        <v>5</v>
      </c>
      <c r="N99" s="34" t="s">
        <v>5</v>
      </c>
      <c r="O99" s="34" t="s">
        <v>5</v>
      </c>
      <c r="P99" s="34" t="s">
        <v>5</v>
      </c>
      <c r="Q99" s="34" t="s">
        <v>5</v>
      </c>
      <c r="R99" s="34" t="s">
        <v>5</v>
      </c>
      <c r="S99" s="34" t="s">
        <v>5</v>
      </c>
      <c r="T99" s="34" t="s">
        <v>5</v>
      </c>
      <c r="U99" s="34" t="s">
        <v>5</v>
      </c>
      <c r="V99" s="34" t="s">
        <v>5</v>
      </c>
      <c r="W99" s="34" t="s">
        <v>5</v>
      </c>
      <c r="X99" s="34" t="s">
        <v>5</v>
      </c>
      <c r="Y99" s="34" t="s">
        <v>5</v>
      </c>
      <c r="Z99" s="34" t="s">
        <v>5</v>
      </c>
      <c r="AA99" s="34" t="s">
        <v>5</v>
      </c>
      <c r="AB99" s="34" t="s">
        <v>5</v>
      </c>
      <c r="AC99" s="34" t="s">
        <v>5</v>
      </c>
      <c r="AD99" s="34" t="s">
        <v>5</v>
      </c>
      <c r="AE99" s="34" t="s">
        <v>5</v>
      </c>
      <c r="AF99" s="34" t="s">
        <v>5</v>
      </c>
      <c r="AG99" s="34" t="s">
        <v>5</v>
      </c>
      <c r="AH99" s="34" t="s">
        <v>5</v>
      </c>
      <c r="AI99" s="34" t="s">
        <v>5</v>
      </c>
      <c r="AJ99" s="34" t="s">
        <v>5</v>
      </c>
      <c r="AK99" s="34" t="s">
        <v>5</v>
      </c>
      <c r="AL99" s="34" t="s">
        <v>5</v>
      </c>
      <c r="AM99" s="34" t="s">
        <v>5</v>
      </c>
      <c r="AN99" s="34" t="s">
        <v>5</v>
      </c>
      <c r="AO99" s="34" t="s">
        <v>5</v>
      </c>
      <c r="AP99" s="34" t="s">
        <v>5</v>
      </c>
      <c r="AQ99" s="34" t="s">
        <v>5</v>
      </c>
      <c r="AR99" s="34" t="s">
        <v>5</v>
      </c>
      <c r="AS99" s="34" t="s">
        <v>5</v>
      </c>
      <c r="AT99" s="34" t="s">
        <v>5</v>
      </c>
      <c r="AU99" s="34" t="s">
        <v>5</v>
      </c>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row>
    <row r="100" spans="1:136" ht="30.75" customHeight="1" x14ac:dyDescent="0.25">
      <c r="A100" s="217"/>
      <c r="B100" s="175" t="s">
        <v>90</v>
      </c>
      <c r="C100" s="176"/>
      <c r="D100" s="17">
        <v>0</v>
      </c>
      <c r="E100" s="17">
        <v>0</v>
      </c>
      <c r="F100" s="17">
        <v>0</v>
      </c>
      <c r="G100" s="17">
        <v>0</v>
      </c>
      <c r="H100" s="17">
        <v>0</v>
      </c>
      <c r="I100" s="17">
        <v>0</v>
      </c>
      <c r="J100" s="17">
        <v>0</v>
      </c>
      <c r="K100" s="17">
        <v>0</v>
      </c>
      <c r="L100" s="17">
        <v>0</v>
      </c>
      <c r="M100" s="17">
        <v>0</v>
      </c>
      <c r="N100" s="17">
        <v>0</v>
      </c>
      <c r="O100" s="17">
        <v>0</v>
      </c>
      <c r="P100" s="17">
        <v>0</v>
      </c>
      <c r="Q100" s="17">
        <v>0</v>
      </c>
      <c r="R100" s="17">
        <v>0</v>
      </c>
      <c r="S100" s="17">
        <v>0</v>
      </c>
      <c r="T100" s="17">
        <v>0</v>
      </c>
      <c r="U100" s="17">
        <v>0</v>
      </c>
      <c r="V100" s="17">
        <v>0</v>
      </c>
      <c r="W100" s="17">
        <v>0</v>
      </c>
      <c r="X100" s="17">
        <v>0</v>
      </c>
      <c r="Y100" s="17">
        <v>1</v>
      </c>
      <c r="Z100" s="44">
        <v>0</v>
      </c>
      <c r="AA100" s="44">
        <v>0</v>
      </c>
      <c r="AB100" s="44">
        <v>0</v>
      </c>
      <c r="AC100" s="44">
        <v>0</v>
      </c>
      <c r="AD100" s="44">
        <v>0</v>
      </c>
      <c r="AE100" s="44">
        <v>0</v>
      </c>
      <c r="AF100" s="44">
        <v>0</v>
      </c>
      <c r="AG100" s="44">
        <v>0</v>
      </c>
      <c r="AH100" s="44">
        <v>0</v>
      </c>
      <c r="AI100" s="44">
        <v>0</v>
      </c>
      <c r="AJ100" s="44">
        <v>1</v>
      </c>
      <c r="AK100" s="44">
        <v>0</v>
      </c>
      <c r="AL100" s="44">
        <v>0</v>
      </c>
      <c r="AM100" s="44">
        <v>0</v>
      </c>
      <c r="AN100" s="44">
        <v>0</v>
      </c>
      <c r="AO100" s="44">
        <v>0</v>
      </c>
      <c r="AP100" s="44">
        <v>0</v>
      </c>
      <c r="AQ100" s="44">
        <v>0</v>
      </c>
      <c r="AR100" s="44">
        <v>0</v>
      </c>
      <c r="AS100" s="44">
        <v>0</v>
      </c>
      <c r="AT100" s="44">
        <v>0</v>
      </c>
      <c r="AU100" s="44">
        <v>0</v>
      </c>
    </row>
    <row r="101" spans="1:136" ht="30.75" customHeight="1" x14ac:dyDescent="0.25">
      <c r="A101" s="217"/>
      <c r="B101" s="175" t="s">
        <v>91</v>
      </c>
      <c r="C101" s="176"/>
      <c r="D101" s="17">
        <v>0</v>
      </c>
      <c r="E101" s="17">
        <v>0</v>
      </c>
      <c r="F101" s="17">
        <v>0</v>
      </c>
      <c r="G101" s="17">
        <v>0</v>
      </c>
      <c r="H101" s="17">
        <v>0</v>
      </c>
      <c r="I101" s="17">
        <v>0</v>
      </c>
      <c r="J101" s="17">
        <v>0</v>
      </c>
      <c r="K101" s="17">
        <v>0</v>
      </c>
      <c r="L101" s="17">
        <v>0</v>
      </c>
      <c r="M101" s="17">
        <v>0</v>
      </c>
      <c r="N101" s="17">
        <v>0</v>
      </c>
      <c r="O101" s="17">
        <v>0</v>
      </c>
      <c r="P101" s="17">
        <v>0</v>
      </c>
      <c r="Q101" s="17">
        <v>0</v>
      </c>
      <c r="R101" s="17">
        <v>0</v>
      </c>
      <c r="S101" s="17">
        <v>0</v>
      </c>
      <c r="T101" s="17">
        <v>0</v>
      </c>
      <c r="U101" s="17">
        <v>0</v>
      </c>
      <c r="V101" s="36">
        <v>1</v>
      </c>
      <c r="W101" s="17">
        <v>0</v>
      </c>
      <c r="X101" s="17">
        <v>0</v>
      </c>
      <c r="Y101" s="17">
        <v>1</v>
      </c>
      <c r="Z101" s="44">
        <v>0</v>
      </c>
      <c r="AA101" s="44">
        <v>0</v>
      </c>
      <c r="AB101" s="44">
        <v>0</v>
      </c>
      <c r="AC101" s="44">
        <v>0</v>
      </c>
      <c r="AD101" s="44">
        <v>0</v>
      </c>
      <c r="AE101" s="44">
        <v>0</v>
      </c>
      <c r="AF101" s="44">
        <v>0</v>
      </c>
      <c r="AG101" s="44">
        <v>0</v>
      </c>
      <c r="AH101" s="44">
        <v>0</v>
      </c>
      <c r="AI101" s="44">
        <v>0</v>
      </c>
      <c r="AJ101" s="44">
        <v>1</v>
      </c>
      <c r="AK101" s="44">
        <v>0</v>
      </c>
      <c r="AL101" s="44">
        <v>0</v>
      </c>
      <c r="AM101" s="44">
        <v>0</v>
      </c>
      <c r="AN101" s="44">
        <v>0</v>
      </c>
      <c r="AO101" s="44">
        <v>0</v>
      </c>
      <c r="AP101" s="44">
        <v>0</v>
      </c>
      <c r="AQ101" s="44">
        <v>0</v>
      </c>
      <c r="AR101" s="44">
        <v>0</v>
      </c>
      <c r="AS101" s="44">
        <v>0</v>
      </c>
      <c r="AT101" s="44">
        <v>0</v>
      </c>
      <c r="AU101" s="44">
        <v>0</v>
      </c>
    </row>
    <row r="102" spans="1:136" ht="30.75" customHeight="1" x14ac:dyDescent="0.25">
      <c r="A102" s="217"/>
      <c r="B102" s="175" t="s">
        <v>92</v>
      </c>
      <c r="C102" s="176"/>
      <c r="D102" s="17">
        <v>0</v>
      </c>
      <c r="E102" s="17">
        <v>0</v>
      </c>
      <c r="F102" s="17">
        <v>0</v>
      </c>
      <c r="G102" s="17">
        <v>0</v>
      </c>
      <c r="H102" s="17">
        <v>0</v>
      </c>
      <c r="I102" s="17">
        <v>0</v>
      </c>
      <c r="J102" s="17">
        <v>0</v>
      </c>
      <c r="K102" s="17">
        <v>0</v>
      </c>
      <c r="L102" s="17">
        <v>0</v>
      </c>
      <c r="M102" s="17">
        <v>0</v>
      </c>
      <c r="N102" s="17">
        <v>0</v>
      </c>
      <c r="O102" s="17">
        <v>0</v>
      </c>
      <c r="P102" s="17">
        <v>0</v>
      </c>
      <c r="Q102" s="17">
        <v>0</v>
      </c>
      <c r="R102" s="17">
        <v>0</v>
      </c>
      <c r="S102" s="17">
        <v>0</v>
      </c>
      <c r="T102" s="17">
        <v>0</v>
      </c>
      <c r="U102" s="17">
        <v>0</v>
      </c>
      <c r="V102" s="17">
        <v>0</v>
      </c>
      <c r="W102" s="17">
        <v>0</v>
      </c>
      <c r="X102" s="17">
        <v>1</v>
      </c>
      <c r="Y102" s="17">
        <v>1</v>
      </c>
      <c r="Z102" s="44">
        <v>0</v>
      </c>
      <c r="AA102" s="44">
        <v>0</v>
      </c>
      <c r="AB102" s="44">
        <v>0</v>
      </c>
      <c r="AC102" s="44">
        <v>0</v>
      </c>
      <c r="AD102" s="44">
        <v>0</v>
      </c>
      <c r="AE102" s="44">
        <v>0</v>
      </c>
      <c r="AF102" s="44">
        <v>0</v>
      </c>
      <c r="AG102" s="44">
        <v>0</v>
      </c>
      <c r="AH102" s="44">
        <v>0</v>
      </c>
      <c r="AI102" s="44">
        <v>0</v>
      </c>
      <c r="AJ102" s="44">
        <v>0</v>
      </c>
      <c r="AK102" s="44">
        <v>0</v>
      </c>
      <c r="AL102" s="44">
        <v>0</v>
      </c>
      <c r="AM102" s="44">
        <v>0</v>
      </c>
      <c r="AN102" s="44">
        <v>0</v>
      </c>
      <c r="AO102" s="44">
        <v>0</v>
      </c>
      <c r="AP102" s="44">
        <v>0</v>
      </c>
      <c r="AQ102" s="44">
        <v>0</v>
      </c>
      <c r="AR102" s="44">
        <v>0</v>
      </c>
      <c r="AS102" s="44">
        <v>0</v>
      </c>
      <c r="AT102" s="44">
        <v>0</v>
      </c>
      <c r="AU102" s="44">
        <v>0</v>
      </c>
    </row>
    <row r="103" spans="1:136" ht="30.75" customHeight="1" x14ac:dyDescent="0.25">
      <c r="A103" s="217"/>
      <c r="B103" s="175" t="s">
        <v>93</v>
      </c>
      <c r="C103" s="176"/>
      <c r="D103" s="17">
        <v>1</v>
      </c>
      <c r="E103" s="17">
        <v>1</v>
      </c>
      <c r="F103" s="17">
        <v>1</v>
      </c>
      <c r="G103" s="17">
        <v>1</v>
      </c>
      <c r="H103" s="17">
        <v>1</v>
      </c>
      <c r="I103" s="36">
        <v>1</v>
      </c>
      <c r="J103" s="17">
        <v>1</v>
      </c>
      <c r="K103" s="17">
        <v>1</v>
      </c>
      <c r="L103" s="36">
        <v>1</v>
      </c>
      <c r="M103" s="17">
        <v>1</v>
      </c>
      <c r="N103" s="17">
        <v>1</v>
      </c>
      <c r="O103" s="17">
        <v>1</v>
      </c>
      <c r="P103" s="17">
        <v>1</v>
      </c>
      <c r="Q103" s="17">
        <v>1</v>
      </c>
      <c r="R103" s="17">
        <v>1</v>
      </c>
      <c r="S103" s="17">
        <v>1</v>
      </c>
      <c r="T103" s="17">
        <v>1</v>
      </c>
      <c r="U103" s="17">
        <v>1</v>
      </c>
      <c r="V103" s="17">
        <v>1</v>
      </c>
      <c r="W103" s="17">
        <v>1</v>
      </c>
      <c r="X103" s="17">
        <v>1</v>
      </c>
      <c r="Y103" s="17">
        <v>1</v>
      </c>
      <c r="Z103" s="46">
        <v>1</v>
      </c>
      <c r="AA103" s="44">
        <v>1</v>
      </c>
      <c r="AB103" s="44">
        <v>1</v>
      </c>
      <c r="AC103" s="44">
        <v>1</v>
      </c>
      <c r="AD103" s="44">
        <v>0</v>
      </c>
      <c r="AE103" s="44">
        <v>1</v>
      </c>
      <c r="AF103" s="46">
        <v>1</v>
      </c>
      <c r="AG103" s="44">
        <v>1</v>
      </c>
      <c r="AH103" s="44">
        <v>1</v>
      </c>
      <c r="AI103" s="44">
        <v>1</v>
      </c>
      <c r="AJ103" s="44">
        <v>1</v>
      </c>
      <c r="AK103" s="44">
        <v>1</v>
      </c>
      <c r="AL103" s="44">
        <v>1</v>
      </c>
      <c r="AM103" s="44">
        <v>1</v>
      </c>
      <c r="AN103" s="44">
        <v>1</v>
      </c>
      <c r="AO103" s="44">
        <v>1</v>
      </c>
      <c r="AP103" s="44">
        <v>1</v>
      </c>
      <c r="AQ103" s="44">
        <v>1</v>
      </c>
      <c r="AR103" s="44">
        <v>1</v>
      </c>
      <c r="AS103" s="44">
        <v>1</v>
      </c>
      <c r="AT103" s="44">
        <v>1</v>
      </c>
      <c r="AU103" s="44">
        <v>1</v>
      </c>
    </row>
    <row r="104" spans="1:136" ht="64.5" customHeight="1" x14ac:dyDescent="0.25">
      <c r="A104" s="217"/>
      <c r="B104" s="175" t="s">
        <v>94</v>
      </c>
      <c r="C104" s="176"/>
      <c r="D104" s="17">
        <v>1</v>
      </c>
      <c r="E104" s="17">
        <v>0</v>
      </c>
      <c r="F104" s="17">
        <v>0</v>
      </c>
      <c r="G104" s="17">
        <v>1</v>
      </c>
      <c r="H104" s="17">
        <v>0</v>
      </c>
      <c r="I104" s="17">
        <v>1</v>
      </c>
      <c r="J104" s="17">
        <v>0</v>
      </c>
      <c r="K104" s="17">
        <v>0</v>
      </c>
      <c r="L104" s="17">
        <v>0</v>
      </c>
      <c r="M104" s="17">
        <v>0</v>
      </c>
      <c r="N104" s="17">
        <v>0</v>
      </c>
      <c r="O104" s="17">
        <v>1</v>
      </c>
      <c r="P104" s="17">
        <v>0</v>
      </c>
      <c r="Q104" s="17">
        <v>0</v>
      </c>
      <c r="R104" s="17">
        <v>0</v>
      </c>
      <c r="S104" s="17">
        <v>0</v>
      </c>
      <c r="T104" s="17">
        <v>1</v>
      </c>
      <c r="U104" s="17">
        <v>1</v>
      </c>
      <c r="V104" s="17">
        <v>1</v>
      </c>
      <c r="W104" s="17">
        <v>1</v>
      </c>
      <c r="X104" s="17">
        <v>1</v>
      </c>
      <c r="Y104" s="17">
        <v>1</v>
      </c>
      <c r="Z104" s="44">
        <v>0</v>
      </c>
      <c r="AA104" s="44">
        <v>0</v>
      </c>
      <c r="AB104" s="46">
        <v>0</v>
      </c>
      <c r="AC104" s="44">
        <v>1</v>
      </c>
      <c r="AD104" s="44">
        <v>0</v>
      </c>
      <c r="AE104" s="44">
        <v>1</v>
      </c>
      <c r="AF104" s="44">
        <v>0</v>
      </c>
      <c r="AG104" s="44">
        <v>1</v>
      </c>
      <c r="AH104" s="44">
        <v>1</v>
      </c>
      <c r="AI104" s="44">
        <v>1</v>
      </c>
      <c r="AJ104" s="44">
        <v>0</v>
      </c>
      <c r="AK104" s="44">
        <v>0</v>
      </c>
      <c r="AL104" s="44">
        <v>1</v>
      </c>
      <c r="AM104" s="44">
        <v>0</v>
      </c>
      <c r="AN104" s="44">
        <v>0</v>
      </c>
      <c r="AO104" s="44">
        <v>0</v>
      </c>
      <c r="AP104" s="44">
        <v>0</v>
      </c>
      <c r="AQ104" s="44">
        <v>0</v>
      </c>
      <c r="AR104" s="44">
        <v>0</v>
      </c>
      <c r="AS104" s="44">
        <v>0</v>
      </c>
      <c r="AT104" s="44">
        <v>0</v>
      </c>
      <c r="AU104" s="44">
        <v>0</v>
      </c>
    </row>
    <row r="105" spans="1:136" ht="25.5" customHeight="1" x14ac:dyDescent="0.25">
      <c r="A105" s="218"/>
      <c r="B105" s="175" t="s">
        <v>95</v>
      </c>
      <c r="C105" s="176"/>
      <c r="D105" s="17">
        <v>1</v>
      </c>
      <c r="E105" s="36">
        <v>1</v>
      </c>
      <c r="F105" s="36">
        <v>1</v>
      </c>
      <c r="G105" s="17">
        <v>1</v>
      </c>
      <c r="H105" s="36">
        <v>1</v>
      </c>
      <c r="I105" s="36">
        <v>1</v>
      </c>
      <c r="J105" s="36">
        <v>0</v>
      </c>
      <c r="K105" s="17">
        <v>1</v>
      </c>
      <c r="L105" s="36">
        <v>1</v>
      </c>
      <c r="M105" s="36">
        <v>0</v>
      </c>
      <c r="N105" s="36">
        <v>1</v>
      </c>
      <c r="O105" s="36">
        <v>0</v>
      </c>
      <c r="P105" s="17">
        <v>0</v>
      </c>
      <c r="Q105" s="17">
        <v>1</v>
      </c>
      <c r="R105" s="17">
        <v>1</v>
      </c>
      <c r="S105" s="17">
        <v>1</v>
      </c>
      <c r="T105" s="17">
        <v>0</v>
      </c>
      <c r="U105" s="17">
        <v>1</v>
      </c>
      <c r="V105" s="17">
        <v>0</v>
      </c>
      <c r="W105" s="17">
        <v>0</v>
      </c>
      <c r="X105" s="17">
        <v>0</v>
      </c>
      <c r="Y105" s="17">
        <v>0</v>
      </c>
      <c r="Z105" s="46">
        <v>0</v>
      </c>
      <c r="AA105" s="46">
        <v>1</v>
      </c>
      <c r="AB105" s="46">
        <v>1</v>
      </c>
      <c r="AC105" s="46">
        <v>1</v>
      </c>
      <c r="AD105" s="44">
        <v>0</v>
      </c>
      <c r="AE105" s="46">
        <v>1</v>
      </c>
      <c r="AF105" s="44">
        <v>1</v>
      </c>
      <c r="AG105" s="46">
        <v>1</v>
      </c>
      <c r="AH105" s="46">
        <v>1</v>
      </c>
      <c r="AI105" s="44">
        <v>1</v>
      </c>
      <c r="AJ105" s="46">
        <v>0</v>
      </c>
      <c r="AK105" s="46">
        <v>0</v>
      </c>
      <c r="AL105" s="46">
        <v>1</v>
      </c>
      <c r="AM105" s="46">
        <v>1</v>
      </c>
      <c r="AN105" s="46">
        <v>0</v>
      </c>
      <c r="AO105" s="46">
        <v>0</v>
      </c>
      <c r="AP105" s="46">
        <v>0</v>
      </c>
      <c r="AQ105" s="46">
        <v>0</v>
      </c>
      <c r="AR105" s="46">
        <v>1</v>
      </c>
      <c r="AS105" s="46">
        <v>1</v>
      </c>
      <c r="AT105" s="46">
        <v>1</v>
      </c>
      <c r="AU105" s="46">
        <v>0</v>
      </c>
    </row>
    <row r="106" spans="1:136" s="28" customFormat="1" ht="34.5" customHeight="1" x14ac:dyDescent="0.25">
      <c r="A106" s="179" t="s">
        <v>96</v>
      </c>
      <c r="B106" s="180"/>
      <c r="C106" s="181"/>
      <c r="D106" s="21">
        <f>ROUND(SUM(D100:D105)*20,0)</f>
        <v>60</v>
      </c>
      <c r="E106" s="21">
        <f t="shared" ref="E106:AU106" si="27">ROUND(SUM(E100:E105)*20,0)</f>
        <v>40</v>
      </c>
      <c r="F106" s="21">
        <f t="shared" si="27"/>
        <v>40</v>
      </c>
      <c r="G106" s="21">
        <f t="shared" si="27"/>
        <v>60</v>
      </c>
      <c r="H106" s="21">
        <f t="shared" si="27"/>
        <v>40</v>
      </c>
      <c r="I106" s="21">
        <f t="shared" si="27"/>
        <v>60</v>
      </c>
      <c r="J106" s="21">
        <f t="shared" si="27"/>
        <v>20</v>
      </c>
      <c r="K106" s="21">
        <f t="shared" si="27"/>
        <v>40</v>
      </c>
      <c r="L106" s="21">
        <f t="shared" si="27"/>
        <v>40</v>
      </c>
      <c r="M106" s="21">
        <f t="shared" si="27"/>
        <v>20</v>
      </c>
      <c r="N106" s="21">
        <f t="shared" si="27"/>
        <v>40</v>
      </c>
      <c r="O106" s="21">
        <f t="shared" si="27"/>
        <v>40</v>
      </c>
      <c r="P106" s="21">
        <f t="shared" si="27"/>
        <v>20</v>
      </c>
      <c r="Q106" s="21">
        <f t="shared" si="27"/>
        <v>40</v>
      </c>
      <c r="R106" s="21">
        <f t="shared" si="27"/>
        <v>40</v>
      </c>
      <c r="S106" s="21">
        <f t="shared" si="27"/>
        <v>40</v>
      </c>
      <c r="T106" s="21">
        <f t="shared" si="27"/>
        <v>40</v>
      </c>
      <c r="U106" s="21">
        <f t="shared" si="27"/>
        <v>60</v>
      </c>
      <c r="V106" s="21">
        <f t="shared" si="27"/>
        <v>60</v>
      </c>
      <c r="W106" s="21">
        <f t="shared" si="27"/>
        <v>40</v>
      </c>
      <c r="X106" s="21">
        <f t="shared" si="27"/>
        <v>60</v>
      </c>
      <c r="Y106" s="21">
        <f t="shared" si="27"/>
        <v>100</v>
      </c>
      <c r="Z106" s="21">
        <f t="shared" si="27"/>
        <v>20</v>
      </c>
      <c r="AA106" s="21">
        <f t="shared" si="27"/>
        <v>40</v>
      </c>
      <c r="AB106" s="21">
        <f t="shared" si="27"/>
        <v>40</v>
      </c>
      <c r="AC106" s="21">
        <f t="shared" si="27"/>
        <v>60</v>
      </c>
      <c r="AD106" s="21">
        <f t="shared" si="27"/>
        <v>0</v>
      </c>
      <c r="AE106" s="21">
        <f t="shared" si="27"/>
        <v>60</v>
      </c>
      <c r="AF106" s="21">
        <f t="shared" si="27"/>
        <v>40</v>
      </c>
      <c r="AG106" s="21">
        <f t="shared" si="27"/>
        <v>60</v>
      </c>
      <c r="AH106" s="21">
        <f t="shared" si="27"/>
        <v>60</v>
      </c>
      <c r="AI106" s="21">
        <f t="shared" si="27"/>
        <v>60</v>
      </c>
      <c r="AJ106" s="21">
        <f t="shared" si="27"/>
        <v>60</v>
      </c>
      <c r="AK106" s="21">
        <f t="shared" si="27"/>
        <v>20</v>
      </c>
      <c r="AL106" s="21">
        <f t="shared" si="27"/>
        <v>60</v>
      </c>
      <c r="AM106" s="21">
        <f t="shared" si="27"/>
        <v>40</v>
      </c>
      <c r="AN106" s="21">
        <f t="shared" si="27"/>
        <v>20</v>
      </c>
      <c r="AO106" s="21">
        <f t="shared" si="27"/>
        <v>20</v>
      </c>
      <c r="AP106" s="21">
        <f t="shared" si="27"/>
        <v>20</v>
      </c>
      <c r="AQ106" s="21">
        <f t="shared" si="27"/>
        <v>20</v>
      </c>
      <c r="AR106" s="21">
        <f t="shared" si="27"/>
        <v>40</v>
      </c>
      <c r="AS106" s="21">
        <f t="shared" si="27"/>
        <v>40</v>
      </c>
      <c r="AT106" s="21">
        <f t="shared" si="27"/>
        <v>40</v>
      </c>
      <c r="AU106" s="21">
        <f t="shared" si="27"/>
        <v>20</v>
      </c>
    </row>
  </sheetData>
  <mergeCells count="110">
    <mergeCell ref="A106:C106"/>
    <mergeCell ref="B17:C17"/>
    <mergeCell ref="B18:C18"/>
    <mergeCell ref="B19:C19"/>
    <mergeCell ref="B20:C20"/>
    <mergeCell ref="B22:C22"/>
    <mergeCell ref="B21:C21"/>
    <mergeCell ref="B23:C23"/>
    <mergeCell ref="B24:C24"/>
    <mergeCell ref="B26:C26"/>
    <mergeCell ref="A97:C97"/>
    <mergeCell ref="B98:C98"/>
    <mergeCell ref="A99:A105"/>
    <mergeCell ref="B99:C99"/>
    <mergeCell ref="B100:C100"/>
    <mergeCell ref="B101:C101"/>
    <mergeCell ref="B102:C102"/>
    <mergeCell ref="B103:C103"/>
    <mergeCell ref="B104:C104"/>
    <mergeCell ref="B105:C105"/>
    <mergeCell ref="A88:C88"/>
    <mergeCell ref="B89:C89"/>
    <mergeCell ref="B90:C90"/>
    <mergeCell ref="A91:A96"/>
    <mergeCell ref="B91:C91"/>
    <mergeCell ref="B92:C92"/>
    <mergeCell ref="B93:C93"/>
    <mergeCell ref="B94:C94"/>
    <mergeCell ref="B95:C95"/>
    <mergeCell ref="B96:C96"/>
    <mergeCell ref="A80:C80"/>
    <mergeCell ref="B81:C81"/>
    <mergeCell ref="A82:A87"/>
    <mergeCell ref="B82:C82"/>
    <mergeCell ref="B83:C83"/>
    <mergeCell ref="B84:C84"/>
    <mergeCell ref="B85:C85"/>
    <mergeCell ref="B86:C86"/>
    <mergeCell ref="B87:C87"/>
    <mergeCell ref="B71:C71"/>
    <mergeCell ref="B72:C72"/>
    <mergeCell ref="A73:C73"/>
    <mergeCell ref="B74:C74"/>
    <mergeCell ref="A75:A79"/>
    <mergeCell ref="B75:C75"/>
    <mergeCell ref="B76:C76"/>
    <mergeCell ref="B77:C77"/>
    <mergeCell ref="B78:C78"/>
    <mergeCell ref="B79:C79"/>
    <mergeCell ref="B65:C65"/>
    <mergeCell ref="B66:C66"/>
    <mergeCell ref="B67:C67"/>
    <mergeCell ref="B68:C68"/>
    <mergeCell ref="B69:C69"/>
    <mergeCell ref="B70:C70"/>
    <mergeCell ref="B59:C59"/>
    <mergeCell ref="B60:C60"/>
    <mergeCell ref="B61:C61"/>
    <mergeCell ref="B62:C62"/>
    <mergeCell ref="B63:C63"/>
    <mergeCell ref="B64:C64"/>
    <mergeCell ref="B38:C38"/>
    <mergeCell ref="B39:C39"/>
    <mergeCell ref="B40:C40"/>
    <mergeCell ref="B53:C53"/>
    <mergeCell ref="B54:C54"/>
    <mergeCell ref="B55:C55"/>
    <mergeCell ref="B56:C56"/>
    <mergeCell ref="B57:C57"/>
    <mergeCell ref="B58:C58"/>
    <mergeCell ref="B47:C47"/>
    <mergeCell ref="B48:C48"/>
    <mergeCell ref="B49:C49"/>
    <mergeCell ref="B50:C50"/>
    <mergeCell ref="B51:C51"/>
    <mergeCell ref="B52:C52"/>
    <mergeCell ref="A29:C29"/>
    <mergeCell ref="A30:A72"/>
    <mergeCell ref="B30:C30"/>
    <mergeCell ref="B31:C31"/>
    <mergeCell ref="B32:C32"/>
    <mergeCell ref="B33:C33"/>
    <mergeCell ref="B34:C34"/>
    <mergeCell ref="B12:C12"/>
    <mergeCell ref="B13:C13"/>
    <mergeCell ref="B14:C14"/>
    <mergeCell ref="B15:C15"/>
    <mergeCell ref="B16:C16"/>
    <mergeCell ref="B27:C27"/>
    <mergeCell ref="B28:C28"/>
    <mergeCell ref="B25:C25"/>
    <mergeCell ref="B41:C41"/>
    <mergeCell ref="B42:C42"/>
    <mergeCell ref="B43:C43"/>
    <mergeCell ref="B44:C44"/>
    <mergeCell ref="B45:C45"/>
    <mergeCell ref="B46:C46"/>
    <mergeCell ref="B35:C35"/>
    <mergeCell ref="B36:C36"/>
    <mergeCell ref="B37:C37"/>
    <mergeCell ref="A1:A2"/>
    <mergeCell ref="B1:B2"/>
    <mergeCell ref="C1:C2"/>
    <mergeCell ref="B3:C3"/>
    <mergeCell ref="A5:A28"/>
    <mergeCell ref="B7:C7"/>
    <mergeCell ref="B8:C8"/>
    <mergeCell ref="B9:C9"/>
    <mergeCell ref="B10:C10"/>
    <mergeCell ref="B11:C11"/>
  </mergeCells>
  <pageMargins left="0.7" right="0.7" top="0.75" bottom="0.75" header="0.3" footer="0.3"/>
  <pageSetup paperSize="9" orientation="portrait" r:id="rId1"/>
  <ignoredErrors>
    <ignoredError sqref="J29 E73"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97"/>
  <sheetViews>
    <sheetView workbookViewId="0">
      <selection activeCell="B436" sqref="B436:AS436"/>
    </sheetView>
  </sheetViews>
  <sheetFormatPr defaultRowHeight="12.75" x14ac:dyDescent="0.2"/>
  <cols>
    <col min="1" max="1" width="31.140625" style="70" customWidth="1"/>
    <col min="2" max="3" width="12" style="49" customWidth="1"/>
    <col min="4" max="16384" width="9.140625" style="49"/>
  </cols>
  <sheetData>
    <row r="1" spans="1:46" ht="21" x14ac:dyDescent="0.2">
      <c r="A1" s="48" t="s">
        <v>149</v>
      </c>
    </row>
    <row r="3" spans="1:46" ht="21" x14ac:dyDescent="0.2">
      <c r="A3" s="48" t="s">
        <v>150</v>
      </c>
    </row>
    <row r="4" spans="1:46" x14ac:dyDescent="0.2">
      <c r="A4" s="50" t="s">
        <v>151</v>
      </c>
    </row>
    <row r="5" spans="1:46" x14ac:dyDescent="0.2">
      <c r="A5" s="51" t="s">
        <v>152</v>
      </c>
    </row>
    <row r="6" spans="1:46" x14ac:dyDescent="0.2">
      <c r="A6" s="52" t="s">
        <v>153</v>
      </c>
    </row>
    <row r="7" spans="1:46" ht="12.75" customHeight="1" x14ac:dyDescent="0.2">
      <c r="A7" s="219" t="s">
        <v>154</v>
      </c>
      <c r="B7" s="221" t="s">
        <v>155</v>
      </c>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3"/>
    </row>
    <row r="8" spans="1:46" ht="120" x14ac:dyDescent="0.2">
      <c r="A8" s="220"/>
      <c r="B8" s="53" t="s">
        <v>156</v>
      </c>
      <c r="C8" s="53" t="s">
        <v>157</v>
      </c>
      <c r="D8" s="53" t="s">
        <v>158</v>
      </c>
      <c r="E8" s="53" t="s">
        <v>159</v>
      </c>
      <c r="F8" s="53" t="s">
        <v>160</v>
      </c>
      <c r="G8" s="53" t="s">
        <v>161</v>
      </c>
      <c r="H8" s="53" t="s">
        <v>162</v>
      </c>
      <c r="I8" s="53" t="s">
        <v>163</v>
      </c>
      <c r="J8" s="53" t="s">
        <v>164</v>
      </c>
      <c r="K8" s="53" t="s">
        <v>165</v>
      </c>
      <c r="L8" s="53" t="s">
        <v>166</v>
      </c>
      <c r="M8" s="53" t="s">
        <v>167</v>
      </c>
      <c r="N8" s="53" t="s">
        <v>168</v>
      </c>
      <c r="O8" s="53" t="s">
        <v>169</v>
      </c>
      <c r="P8" s="53" t="s">
        <v>170</v>
      </c>
      <c r="Q8" s="53" t="s">
        <v>171</v>
      </c>
      <c r="R8" s="53" t="s">
        <v>172</v>
      </c>
      <c r="S8" s="53" t="s">
        <v>173</v>
      </c>
      <c r="T8" s="53" t="s">
        <v>174</v>
      </c>
      <c r="U8" s="53" t="s">
        <v>175</v>
      </c>
      <c r="V8" s="53" t="s">
        <v>139</v>
      </c>
      <c r="W8" s="53" t="s">
        <v>140</v>
      </c>
      <c r="X8" s="53" t="s">
        <v>176</v>
      </c>
      <c r="Y8" s="53" t="s">
        <v>177</v>
      </c>
      <c r="Z8" s="53" t="s">
        <v>178</v>
      </c>
      <c r="AA8" s="53" t="s">
        <v>179</v>
      </c>
      <c r="AB8" s="53" t="s">
        <v>180</v>
      </c>
      <c r="AC8" s="53" t="s">
        <v>181</v>
      </c>
      <c r="AD8" s="53" t="s">
        <v>182</v>
      </c>
      <c r="AE8" s="53" t="s">
        <v>183</v>
      </c>
      <c r="AF8" s="53" t="s">
        <v>141</v>
      </c>
      <c r="AG8" s="53" t="s">
        <v>142</v>
      </c>
      <c r="AH8" s="53" t="s">
        <v>143</v>
      </c>
      <c r="AI8" s="53" t="s">
        <v>144</v>
      </c>
      <c r="AJ8" s="53" t="s">
        <v>184</v>
      </c>
      <c r="AK8" s="53" t="s">
        <v>185</v>
      </c>
      <c r="AL8" s="53" t="s">
        <v>186</v>
      </c>
      <c r="AM8" s="53" t="s">
        <v>187</v>
      </c>
      <c r="AN8" s="53" t="s">
        <v>188</v>
      </c>
      <c r="AO8" s="53" t="s">
        <v>189</v>
      </c>
      <c r="AP8" s="53" t="s">
        <v>190</v>
      </c>
      <c r="AQ8" s="53" t="s">
        <v>145</v>
      </c>
      <c r="AR8" s="53" t="s">
        <v>146</v>
      </c>
      <c r="AS8" s="53" t="s">
        <v>147</v>
      </c>
      <c r="AT8" s="54" t="s">
        <v>191</v>
      </c>
    </row>
    <row r="9" spans="1:46" x14ac:dyDescent="0.2">
      <c r="A9" s="55" t="s">
        <v>192</v>
      </c>
      <c r="B9" s="56">
        <v>870</v>
      </c>
      <c r="C9" s="56">
        <v>116</v>
      </c>
      <c r="D9" s="56">
        <v>227</v>
      </c>
      <c r="E9" s="56">
        <v>239</v>
      </c>
      <c r="F9" s="56">
        <v>346</v>
      </c>
      <c r="G9" s="56">
        <v>424</v>
      </c>
      <c r="H9" s="56">
        <v>431</v>
      </c>
      <c r="I9" s="56">
        <v>583</v>
      </c>
      <c r="J9" s="56">
        <v>373</v>
      </c>
      <c r="K9" s="56">
        <v>735</v>
      </c>
      <c r="L9" s="56">
        <v>362</v>
      </c>
      <c r="M9" s="56">
        <v>574</v>
      </c>
      <c r="N9" s="56">
        <v>745</v>
      </c>
      <c r="O9" s="56">
        <v>213</v>
      </c>
      <c r="P9" s="56">
        <v>228</v>
      </c>
      <c r="Q9" s="56">
        <v>166</v>
      </c>
      <c r="R9" s="56">
        <v>388</v>
      </c>
      <c r="S9" s="56">
        <v>124</v>
      </c>
      <c r="T9" s="56">
        <v>180</v>
      </c>
      <c r="U9" s="56">
        <v>135</v>
      </c>
      <c r="V9" s="56">
        <v>65</v>
      </c>
      <c r="W9" s="56">
        <v>68</v>
      </c>
      <c r="X9" s="56">
        <v>0</v>
      </c>
      <c r="Y9" s="56">
        <v>0</v>
      </c>
      <c r="Z9" s="56">
        <v>0</v>
      </c>
      <c r="AA9" s="56">
        <v>0</v>
      </c>
      <c r="AB9" s="56">
        <v>0</v>
      </c>
      <c r="AC9" s="56">
        <v>0</v>
      </c>
      <c r="AD9" s="56">
        <v>0</v>
      </c>
      <c r="AE9" s="56">
        <v>0</v>
      </c>
      <c r="AF9" s="56">
        <v>0</v>
      </c>
      <c r="AG9" s="56">
        <v>0</v>
      </c>
      <c r="AH9" s="56">
        <v>0</v>
      </c>
      <c r="AI9" s="56">
        <v>0</v>
      </c>
      <c r="AJ9" s="56">
        <v>0</v>
      </c>
      <c r="AK9" s="56">
        <v>0</v>
      </c>
      <c r="AL9" s="56">
        <v>0</v>
      </c>
      <c r="AM9" s="56">
        <v>0</v>
      </c>
      <c r="AN9" s="56">
        <v>0</v>
      </c>
      <c r="AO9" s="56">
        <v>0</v>
      </c>
      <c r="AP9" s="56">
        <v>0</v>
      </c>
      <c r="AQ9" s="56">
        <v>0</v>
      </c>
      <c r="AR9" s="56">
        <v>0</v>
      </c>
      <c r="AS9" s="56">
        <v>0</v>
      </c>
      <c r="AT9" s="57">
        <v>7592</v>
      </c>
    </row>
    <row r="10" spans="1:46" x14ac:dyDescent="0.2">
      <c r="A10" s="55" t="s">
        <v>193</v>
      </c>
      <c r="B10" s="56">
        <v>0</v>
      </c>
      <c r="C10" s="56">
        <v>0</v>
      </c>
      <c r="D10" s="56">
        <v>0</v>
      </c>
      <c r="E10" s="56">
        <v>0</v>
      </c>
      <c r="F10" s="56">
        <v>0</v>
      </c>
      <c r="G10" s="56">
        <v>0</v>
      </c>
      <c r="H10" s="56">
        <v>0</v>
      </c>
      <c r="I10" s="56">
        <v>0</v>
      </c>
      <c r="J10" s="56">
        <v>0</v>
      </c>
      <c r="K10" s="56">
        <v>0</v>
      </c>
      <c r="L10" s="56">
        <v>0</v>
      </c>
      <c r="M10" s="56">
        <v>0</v>
      </c>
      <c r="N10" s="56">
        <v>0</v>
      </c>
      <c r="O10" s="56">
        <v>0</v>
      </c>
      <c r="P10" s="56">
        <v>0</v>
      </c>
      <c r="Q10" s="56">
        <v>0</v>
      </c>
      <c r="R10" s="56">
        <v>0</v>
      </c>
      <c r="S10" s="56">
        <v>0</v>
      </c>
      <c r="T10" s="56">
        <v>0</v>
      </c>
      <c r="U10" s="56">
        <v>0</v>
      </c>
      <c r="V10" s="56">
        <v>0</v>
      </c>
      <c r="W10" s="56">
        <v>0</v>
      </c>
      <c r="X10" s="56">
        <v>77</v>
      </c>
      <c r="Y10" s="56">
        <v>324</v>
      </c>
      <c r="Z10" s="56">
        <v>25</v>
      </c>
      <c r="AA10" s="56">
        <v>0</v>
      </c>
      <c r="AB10" s="56">
        <v>0</v>
      </c>
      <c r="AC10" s="56">
        <v>0</v>
      </c>
      <c r="AD10" s="56">
        <v>0</v>
      </c>
      <c r="AE10" s="56">
        <v>0</v>
      </c>
      <c r="AF10" s="56">
        <v>0</v>
      </c>
      <c r="AG10" s="56">
        <v>0</v>
      </c>
      <c r="AH10" s="56">
        <v>0</v>
      </c>
      <c r="AI10" s="56">
        <v>0</v>
      </c>
      <c r="AJ10" s="56">
        <v>0</v>
      </c>
      <c r="AK10" s="56">
        <v>0</v>
      </c>
      <c r="AL10" s="56">
        <v>0</v>
      </c>
      <c r="AM10" s="56">
        <v>0</v>
      </c>
      <c r="AN10" s="56">
        <v>0</v>
      </c>
      <c r="AO10" s="56">
        <v>0</v>
      </c>
      <c r="AP10" s="56">
        <v>0</v>
      </c>
      <c r="AQ10" s="56">
        <v>0</v>
      </c>
      <c r="AR10" s="56">
        <v>0</v>
      </c>
      <c r="AS10" s="56">
        <v>0</v>
      </c>
      <c r="AT10" s="57">
        <v>426</v>
      </c>
    </row>
    <row r="11" spans="1:46" x14ac:dyDescent="0.2">
      <c r="A11" s="55" t="s">
        <v>194</v>
      </c>
      <c r="B11" s="56">
        <v>0</v>
      </c>
      <c r="C11" s="56">
        <v>0</v>
      </c>
      <c r="D11" s="56">
        <v>0</v>
      </c>
      <c r="E11" s="56">
        <v>0</v>
      </c>
      <c r="F11" s="56">
        <v>0</v>
      </c>
      <c r="G11" s="56">
        <v>0</v>
      </c>
      <c r="H11" s="56">
        <v>0</v>
      </c>
      <c r="I11" s="56">
        <v>0</v>
      </c>
      <c r="J11" s="56">
        <v>0</v>
      </c>
      <c r="K11" s="56">
        <v>0</v>
      </c>
      <c r="L11" s="56">
        <v>0</v>
      </c>
      <c r="M11" s="56">
        <v>0</v>
      </c>
      <c r="N11" s="56">
        <v>0</v>
      </c>
      <c r="O11" s="56">
        <v>0</v>
      </c>
      <c r="P11" s="56">
        <v>0</v>
      </c>
      <c r="Q11" s="56">
        <v>0</v>
      </c>
      <c r="R11" s="56">
        <v>0</v>
      </c>
      <c r="S11" s="56">
        <v>0</v>
      </c>
      <c r="T11" s="56">
        <v>0</v>
      </c>
      <c r="U11" s="56">
        <v>0</v>
      </c>
      <c r="V11" s="56">
        <v>0</v>
      </c>
      <c r="W11" s="56">
        <v>0</v>
      </c>
      <c r="X11" s="56">
        <v>0</v>
      </c>
      <c r="Y11" s="56">
        <v>0</v>
      </c>
      <c r="Z11" s="56">
        <v>0</v>
      </c>
      <c r="AA11" s="56">
        <v>216</v>
      </c>
      <c r="AB11" s="56">
        <v>341</v>
      </c>
      <c r="AC11" s="56">
        <v>330</v>
      </c>
      <c r="AD11" s="56">
        <v>420</v>
      </c>
      <c r="AE11" s="56">
        <v>471</v>
      </c>
      <c r="AF11" s="56">
        <v>292</v>
      </c>
      <c r="AG11" s="56">
        <v>226</v>
      </c>
      <c r="AH11" s="56">
        <v>187</v>
      </c>
      <c r="AI11" s="56">
        <v>926</v>
      </c>
      <c r="AJ11" s="56">
        <v>0</v>
      </c>
      <c r="AK11" s="56">
        <v>0</v>
      </c>
      <c r="AL11" s="56">
        <v>0</v>
      </c>
      <c r="AM11" s="56">
        <v>0</v>
      </c>
      <c r="AN11" s="56">
        <v>0</v>
      </c>
      <c r="AO11" s="56">
        <v>0</v>
      </c>
      <c r="AP11" s="56">
        <v>0</v>
      </c>
      <c r="AQ11" s="56">
        <v>0</v>
      </c>
      <c r="AR11" s="56">
        <v>0</v>
      </c>
      <c r="AS11" s="56">
        <v>0</v>
      </c>
      <c r="AT11" s="57">
        <v>3409</v>
      </c>
    </row>
    <row r="12" spans="1:46" x14ac:dyDescent="0.2">
      <c r="A12" s="55" t="s">
        <v>195</v>
      </c>
      <c r="B12" s="56">
        <v>0</v>
      </c>
      <c r="C12" s="56">
        <v>0</v>
      </c>
      <c r="D12" s="56">
        <v>0</v>
      </c>
      <c r="E12" s="56">
        <v>0</v>
      </c>
      <c r="F12" s="56">
        <v>0</v>
      </c>
      <c r="G12" s="56">
        <v>0</v>
      </c>
      <c r="H12" s="56">
        <v>0</v>
      </c>
      <c r="I12" s="56">
        <v>0</v>
      </c>
      <c r="J12" s="56">
        <v>0</v>
      </c>
      <c r="K12" s="56">
        <v>0</v>
      </c>
      <c r="L12" s="56">
        <v>0</v>
      </c>
      <c r="M12" s="56">
        <v>0</v>
      </c>
      <c r="N12" s="56">
        <v>0</v>
      </c>
      <c r="O12" s="56">
        <v>0</v>
      </c>
      <c r="P12" s="56">
        <v>0</v>
      </c>
      <c r="Q12" s="56">
        <v>0</v>
      </c>
      <c r="R12" s="56">
        <v>0</v>
      </c>
      <c r="S12" s="56">
        <v>0</v>
      </c>
      <c r="T12" s="56">
        <v>0</v>
      </c>
      <c r="U12" s="56">
        <v>0</v>
      </c>
      <c r="V12" s="56">
        <v>0</v>
      </c>
      <c r="W12" s="56">
        <v>0</v>
      </c>
      <c r="X12" s="56">
        <v>0</v>
      </c>
      <c r="Y12" s="56">
        <v>0</v>
      </c>
      <c r="Z12" s="56">
        <v>0</v>
      </c>
      <c r="AA12" s="56">
        <v>0</v>
      </c>
      <c r="AB12" s="56">
        <v>0</v>
      </c>
      <c r="AC12" s="56">
        <v>0</v>
      </c>
      <c r="AD12" s="56">
        <v>0</v>
      </c>
      <c r="AE12" s="56">
        <v>0</v>
      </c>
      <c r="AF12" s="56">
        <v>0</v>
      </c>
      <c r="AG12" s="56">
        <v>0</v>
      </c>
      <c r="AH12" s="56">
        <v>0</v>
      </c>
      <c r="AI12" s="56">
        <v>0</v>
      </c>
      <c r="AJ12" s="56">
        <v>115</v>
      </c>
      <c r="AK12" s="56">
        <v>12</v>
      </c>
      <c r="AL12" s="56">
        <v>86</v>
      </c>
      <c r="AM12" s="56">
        <v>275</v>
      </c>
      <c r="AN12" s="56">
        <v>45</v>
      </c>
      <c r="AO12" s="56">
        <v>191</v>
      </c>
      <c r="AP12" s="56">
        <v>224</v>
      </c>
      <c r="AQ12" s="56">
        <v>65</v>
      </c>
      <c r="AR12" s="56">
        <v>0</v>
      </c>
      <c r="AS12" s="56">
        <v>0</v>
      </c>
      <c r="AT12" s="57">
        <v>1013</v>
      </c>
    </row>
    <row r="13" spans="1:46" x14ac:dyDescent="0.2">
      <c r="A13" s="55" t="s">
        <v>196</v>
      </c>
      <c r="B13" s="56">
        <v>0</v>
      </c>
      <c r="C13" s="56">
        <v>0</v>
      </c>
      <c r="D13" s="56">
        <v>0</v>
      </c>
      <c r="E13" s="56">
        <v>0</v>
      </c>
      <c r="F13" s="56">
        <v>0</v>
      </c>
      <c r="G13" s="56">
        <v>0</v>
      </c>
      <c r="H13" s="56">
        <v>0</v>
      </c>
      <c r="I13" s="56">
        <v>0</v>
      </c>
      <c r="J13" s="56">
        <v>0</v>
      </c>
      <c r="K13" s="56">
        <v>0</v>
      </c>
      <c r="L13" s="56">
        <v>0</v>
      </c>
      <c r="M13" s="56">
        <v>0</v>
      </c>
      <c r="N13" s="56">
        <v>0</v>
      </c>
      <c r="O13" s="56">
        <v>0</v>
      </c>
      <c r="P13" s="56">
        <v>0</v>
      </c>
      <c r="Q13" s="56">
        <v>0</v>
      </c>
      <c r="R13" s="56">
        <v>0</v>
      </c>
      <c r="S13" s="56">
        <v>0</v>
      </c>
      <c r="T13" s="56">
        <v>0</v>
      </c>
      <c r="U13" s="56">
        <v>0</v>
      </c>
      <c r="V13" s="56">
        <v>0</v>
      </c>
      <c r="W13" s="56">
        <v>0</v>
      </c>
      <c r="X13" s="56">
        <v>0</v>
      </c>
      <c r="Y13" s="56">
        <v>0</v>
      </c>
      <c r="Z13" s="56">
        <v>0</v>
      </c>
      <c r="AA13" s="56">
        <v>0</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292</v>
      </c>
      <c r="AS13" s="56">
        <v>64</v>
      </c>
      <c r="AT13" s="57">
        <v>356</v>
      </c>
    </row>
    <row r="14" spans="1:46" x14ac:dyDescent="0.2">
      <c r="A14" s="58" t="s">
        <v>191</v>
      </c>
      <c r="B14" s="57">
        <v>870</v>
      </c>
      <c r="C14" s="57">
        <v>116</v>
      </c>
      <c r="D14" s="57">
        <v>227</v>
      </c>
      <c r="E14" s="57">
        <v>239</v>
      </c>
      <c r="F14" s="57">
        <v>346</v>
      </c>
      <c r="G14" s="57">
        <v>424</v>
      </c>
      <c r="H14" s="57">
        <v>431</v>
      </c>
      <c r="I14" s="57">
        <v>583</v>
      </c>
      <c r="J14" s="57">
        <v>373</v>
      </c>
      <c r="K14" s="57">
        <v>735</v>
      </c>
      <c r="L14" s="57">
        <v>362</v>
      </c>
      <c r="M14" s="57">
        <v>574</v>
      </c>
      <c r="N14" s="57">
        <v>745</v>
      </c>
      <c r="O14" s="57">
        <v>213</v>
      </c>
      <c r="P14" s="57">
        <v>228</v>
      </c>
      <c r="Q14" s="57">
        <v>166</v>
      </c>
      <c r="R14" s="57">
        <v>388</v>
      </c>
      <c r="S14" s="57">
        <v>124</v>
      </c>
      <c r="T14" s="57">
        <v>180</v>
      </c>
      <c r="U14" s="57">
        <v>135</v>
      </c>
      <c r="V14" s="57">
        <v>65</v>
      </c>
      <c r="W14" s="57">
        <v>68</v>
      </c>
      <c r="X14" s="57">
        <v>77</v>
      </c>
      <c r="Y14" s="57">
        <v>324</v>
      </c>
      <c r="Z14" s="57">
        <v>25</v>
      </c>
      <c r="AA14" s="57">
        <v>216</v>
      </c>
      <c r="AB14" s="57">
        <v>341</v>
      </c>
      <c r="AC14" s="57">
        <v>330</v>
      </c>
      <c r="AD14" s="57">
        <v>420</v>
      </c>
      <c r="AE14" s="57">
        <v>471</v>
      </c>
      <c r="AF14" s="57">
        <v>292</v>
      </c>
      <c r="AG14" s="57">
        <v>226</v>
      </c>
      <c r="AH14" s="57">
        <v>187</v>
      </c>
      <c r="AI14" s="57">
        <v>926</v>
      </c>
      <c r="AJ14" s="57">
        <v>115</v>
      </c>
      <c r="AK14" s="57">
        <v>12</v>
      </c>
      <c r="AL14" s="57">
        <v>86</v>
      </c>
      <c r="AM14" s="57">
        <v>275</v>
      </c>
      <c r="AN14" s="57">
        <v>45</v>
      </c>
      <c r="AO14" s="57">
        <v>191</v>
      </c>
      <c r="AP14" s="57">
        <v>224</v>
      </c>
      <c r="AQ14" s="57">
        <v>65</v>
      </c>
      <c r="AR14" s="57">
        <v>292</v>
      </c>
      <c r="AS14" s="57">
        <v>64</v>
      </c>
      <c r="AT14" s="57">
        <v>12796</v>
      </c>
    </row>
    <row r="15" spans="1:46" x14ac:dyDescent="0.2">
      <c r="A15" s="59" t="s">
        <v>197</v>
      </c>
    </row>
    <row r="16" spans="1:46" x14ac:dyDescent="0.2">
      <c r="A16" s="59" t="s">
        <v>198</v>
      </c>
    </row>
    <row r="18" spans="1:46" x14ac:dyDescent="0.2">
      <c r="A18" s="50" t="s">
        <v>199</v>
      </c>
    </row>
    <row r="19" spans="1:46" x14ac:dyDescent="0.2">
      <c r="A19" s="51" t="s">
        <v>152</v>
      </c>
    </row>
    <row r="20" spans="1:46" x14ac:dyDescent="0.2">
      <c r="A20" s="52" t="s">
        <v>200</v>
      </c>
    </row>
    <row r="21" spans="1:46" ht="12.75" customHeight="1" x14ac:dyDescent="0.2">
      <c r="A21" s="219" t="s">
        <v>154</v>
      </c>
      <c r="B21" s="221" t="s">
        <v>155</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3"/>
    </row>
    <row r="22" spans="1:46" ht="120" x14ac:dyDescent="0.2">
      <c r="A22" s="220"/>
      <c r="B22" s="53" t="s">
        <v>156</v>
      </c>
      <c r="C22" s="53" t="s">
        <v>157</v>
      </c>
      <c r="D22" s="53" t="s">
        <v>158</v>
      </c>
      <c r="E22" s="53" t="s">
        <v>159</v>
      </c>
      <c r="F22" s="53" t="s">
        <v>160</v>
      </c>
      <c r="G22" s="53" t="s">
        <v>161</v>
      </c>
      <c r="H22" s="53" t="s">
        <v>162</v>
      </c>
      <c r="I22" s="53" t="s">
        <v>163</v>
      </c>
      <c r="J22" s="53" t="s">
        <v>164</v>
      </c>
      <c r="K22" s="53" t="s">
        <v>165</v>
      </c>
      <c r="L22" s="53" t="s">
        <v>166</v>
      </c>
      <c r="M22" s="53" t="s">
        <v>167</v>
      </c>
      <c r="N22" s="53" t="s">
        <v>168</v>
      </c>
      <c r="O22" s="53" t="s">
        <v>169</v>
      </c>
      <c r="P22" s="53" t="s">
        <v>170</v>
      </c>
      <c r="Q22" s="53" t="s">
        <v>171</v>
      </c>
      <c r="R22" s="53" t="s">
        <v>172</v>
      </c>
      <c r="S22" s="53" t="s">
        <v>173</v>
      </c>
      <c r="T22" s="53" t="s">
        <v>174</v>
      </c>
      <c r="U22" s="53" t="s">
        <v>175</v>
      </c>
      <c r="V22" s="53" t="s">
        <v>139</v>
      </c>
      <c r="W22" s="53" t="s">
        <v>140</v>
      </c>
      <c r="X22" s="53" t="s">
        <v>176</v>
      </c>
      <c r="Y22" s="53" t="s">
        <v>177</v>
      </c>
      <c r="Z22" s="53" t="s">
        <v>178</v>
      </c>
      <c r="AA22" s="53" t="s">
        <v>179</v>
      </c>
      <c r="AB22" s="53" t="s">
        <v>180</v>
      </c>
      <c r="AC22" s="53" t="s">
        <v>181</v>
      </c>
      <c r="AD22" s="53" t="s">
        <v>182</v>
      </c>
      <c r="AE22" s="53" t="s">
        <v>183</v>
      </c>
      <c r="AF22" s="53" t="s">
        <v>141</v>
      </c>
      <c r="AG22" s="53" t="s">
        <v>142</v>
      </c>
      <c r="AH22" s="53" t="s">
        <v>143</v>
      </c>
      <c r="AI22" s="53" t="s">
        <v>144</v>
      </c>
      <c r="AJ22" s="53" t="s">
        <v>184</v>
      </c>
      <c r="AK22" s="53" t="s">
        <v>185</v>
      </c>
      <c r="AL22" s="53" t="s">
        <v>186</v>
      </c>
      <c r="AM22" s="53" t="s">
        <v>187</v>
      </c>
      <c r="AN22" s="53" t="s">
        <v>188</v>
      </c>
      <c r="AO22" s="53" t="s">
        <v>189</v>
      </c>
      <c r="AP22" s="53" t="s">
        <v>190</v>
      </c>
      <c r="AQ22" s="53" t="s">
        <v>145</v>
      </c>
      <c r="AR22" s="53" t="s">
        <v>146</v>
      </c>
      <c r="AS22" s="53" t="s">
        <v>147</v>
      </c>
      <c r="AT22" s="54" t="s">
        <v>191</v>
      </c>
    </row>
    <row r="23" spans="1:46" x14ac:dyDescent="0.2">
      <c r="A23" s="55" t="s">
        <v>192</v>
      </c>
      <c r="B23" s="56">
        <v>100</v>
      </c>
      <c r="C23" s="56">
        <v>100</v>
      </c>
      <c r="D23" s="56">
        <v>100</v>
      </c>
      <c r="E23" s="56">
        <v>100</v>
      </c>
      <c r="F23" s="56">
        <v>100</v>
      </c>
      <c r="G23" s="56">
        <v>100</v>
      </c>
      <c r="H23" s="56">
        <v>100</v>
      </c>
      <c r="I23" s="56">
        <v>100</v>
      </c>
      <c r="J23" s="56">
        <v>100</v>
      </c>
      <c r="K23" s="56">
        <v>100</v>
      </c>
      <c r="L23" s="56">
        <v>100</v>
      </c>
      <c r="M23" s="56">
        <v>100</v>
      </c>
      <c r="N23" s="56">
        <v>100</v>
      </c>
      <c r="O23" s="56">
        <v>100</v>
      </c>
      <c r="P23" s="56">
        <v>100</v>
      </c>
      <c r="Q23" s="56">
        <v>100</v>
      </c>
      <c r="R23" s="56">
        <v>100</v>
      </c>
      <c r="S23" s="56">
        <v>100</v>
      </c>
      <c r="T23" s="56">
        <v>100</v>
      </c>
      <c r="U23" s="56">
        <v>100</v>
      </c>
      <c r="V23" s="56">
        <v>100</v>
      </c>
      <c r="W23" s="56">
        <v>100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7">
        <v>59.3</v>
      </c>
    </row>
    <row r="24" spans="1:46" x14ac:dyDescent="0.2">
      <c r="A24" s="55" t="s">
        <v>193</v>
      </c>
      <c r="B24" s="56">
        <v>0</v>
      </c>
      <c r="C24" s="56">
        <v>0</v>
      </c>
      <c r="D24" s="56">
        <v>0</v>
      </c>
      <c r="E24" s="56">
        <v>0</v>
      </c>
      <c r="F24" s="56">
        <v>0</v>
      </c>
      <c r="G24" s="56">
        <v>0</v>
      </c>
      <c r="H24" s="56">
        <v>0</v>
      </c>
      <c r="I24" s="56">
        <v>0</v>
      </c>
      <c r="J24" s="56">
        <v>0</v>
      </c>
      <c r="K24" s="56">
        <v>0</v>
      </c>
      <c r="L24" s="56">
        <v>0</v>
      </c>
      <c r="M24" s="56">
        <v>0</v>
      </c>
      <c r="N24" s="56">
        <v>0</v>
      </c>
      <c r="O24" s="56">
        <v>0</v>
      </c>
      <c r="P24" s="56">
        <v>0</v>
      </c>
      <c r="Q24" s="56">
        <v>0</v>
      </c>
      <c r="R24" s="56">
        <v>0</v>
      </c>
      <c r="S24" s="56">
        <v>0</v>
      </c>
      <c r="T24" s="56">
        <v>0</v>
      </c>
      <c r="U24" s="56">
        <v>0</v>
      </c>
      <c r="V24" s="56">
        <v>0</v>
      </c>
      <c r="W24" s="56">
        <v>0</v>
      </c>
      <c r="X24" s="56">
        <v>100</v>
      </c>
      <c r="Y24" s="56">
        <v>100</v>
      </c>
      <c r="Z24" s="56">
        <v>100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7">
        <v>3.3</v>
      </c>
    </row>
    <row r="25" spans="1:46" x14ac:dyDescent="0.2">
      <c r="A25" s="55" t="s">
        <v>194</v>
      </c>
      <c r="B25" s="56">
        <v>0</v>
      </c>
      <c r="C25" s="56">
        <v>0</v>
      </c>
      <c r="D25" s="56">
        <v>0</v>
      </c>
      <c r="E25" s="56">
        <v>0</v>
      </c>
      <c r="F25" s="56">
        <v>0</v>
      </c>
      <c r="G25" s="56">
        <v>0</v>
      </c>
      <c r="H25" s="56">
        <v>0</v>
      </c>
      <c r="I25" s="56">
        <v>0</v>
      </c>
      <c r="J25" s="56">
        <v>0</v>
      </c>
      <c r="K25" s="56">
        <v>0</v>
      </c>
      <c r="L25" s="56">
        <v>0</v>
      </c>
      <c r="M25" s="56">
        <v>0</v>
      </c>
      <c r="N25" s="56">
        <v>0</v>
      </c>
      <c r="O25" s="56">
        <v>0</v>
      </c>
      <c r="P25" s="56">
        <v>0</v>
      </c>
      <c r="Q25" s="56">
        <v>0</v>
      </c>
      <c r="R25" s="56">
        <v>0</v>
      </c>
      <c r="S25" s="56">
        <v>0</v>
      </c>
      <c r="T25" s="56">
        <v>0</v>
      </c>
      <c r="U25" s="56">
        <v>0</v>
      </c>
      <c r="V25" s="56">
        <v>0</v>
      </c>
      <c r="W25" s="56">
        <v>0</v>
      </c>
      <c r="X25" s="56">
        <v>0</v>
      </c>
      <c r="Y25" s="56">
        <v>0</v>
      </c>
      <c r="Z25" s="56">
        <v>0</v>
      </c>
      <c r="AA25" s="56">
        <v>100</v>
      </c>
      <c r="AB25" s="56">
        <v>100</v>
      </c>
      <c r="AC25" s="56">
        <v>100</v>
      </c>
      <c r="AD25" s="56">
        <v>100</v>
      </c>
      <c r="AE25" s="56">
        <v>100</v>
      </c>
      <c r="AF25" s="56">
        <v>100</v>
      </c>
      <c r="AG25" s="56">
        <v>100</v>
      </c>
      <c r="AH25" s="56">
        <v>100</v>
      </c>
      <c r="AI25" s="56">
        <v>100</v>
      </c>
      <c r="AJ25" s="56">
        <v>0</v>
      </c>
      <c r="AK25" s="56">
        <v>0</v>
      </c>
      <c r="AL25" s="56">
        <v>0</v>
      </c>
      <c r="AM25" s="56">
        <v>0</v>
      </c>
      <c r="AN25" s="56">
        <v>0</v>
      </c>
      <c r="AO25" s="56">
        <v>0</v>
      </c>
      <c r="AP25" s="56">
        <v>0</v>
      </c>
      <c r="AQ25" s="56">
        <v>0</v>
      </c>
      <c r="AR25" s="56">
        <v>0</v>
      </c>
      <c r="AS25" s="56">
        <v>0</v>
      </c>
      <c r="AT25" s="57">
        <v>26.6</v>
      </c>
    </row>
    <row r="26" spans="1:46" x14ac:dyDescent="0.2">
      <c r="A26" s="55" t="s">
        <v>195</v>
      </c>
      <c r="B26" s="56">
        <v>0</v>
      </c>
      <c r="C26" s="56">
        <v>0</v>
      </c>
      <c r="D26" s="56">
        <v>0</v>
      </c>
      <c r="E26" s="56">
        <v>0</v>
      </c>
      <c r="F26" s="56">
        <v>0</v>
      </c>
      <c r="G26" s="56">
        <v>0</v>
      </c>
      <c r="H26" s="56">
        <v>0</v>
      </c>
      <c r="I26" s="56">
        <v>0</v>
      </c>
      <c r="J26" s="56">
        <v>0</v>
      </c>
      <c r="K26" s="56">
        <v>0</v>
      </c>
      <c r="L26" s="56">
        <v>0</v>
      </c>
      <c r="M26" s="56">
        <v>0</v>
      </c>
      <c r="N26" s="56">
        <v>0</v>
      </c>
      <c r="O26" s="56">
        <v>0</v>
      </c>
      <c r="P26" s="56">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100</v>
      </c>
      <c r="AK26" s="56">
        <v>100</v>
      </c>
      <c r="AL26" s="56">
        <v>100</v>
      </c>
      <c r="AM26" s="56">
        <v>100</v>
      </c>
      <c r="AN26" s="56">
        <v>100</v>
      </c>
      <c r="AO26" s="56">
        <v>100</v>
      </c>
      <c r="AP26" s="56">
        <v>100</v>
      </c>
      <c r="AQ26" s="56">
        <v>100</v>
      </c>
      <c r="AR26" s="56">
        <v>0</v>
      </c>
      <c r="AS26" s="56">
        <v>0</v>
      </c>
      <c r="AT26" s="57">
        <v>7.9</v>
      </c>
    </row>
    <row r="27" spans="1:46" x14ac:dyDescent="0.2">
      <c r="A27" s="55" t="s">
        <v>196</v>
      </c>
      <c r="B27" s="56">
        <v>0</v>
      </c>
      <c r="C27" s="56">
        <v>0</v>
      </c>
      <c r="D27" s="56">
        <v>0</v>
      </c>
      <c r="E27" s="56">
        <v>0</v>
      </c>
      <c r="F27" s="56">
        <v>0</v>
      </c>
      <c r="G27" s="56">
        <v>0</v>
      </c>
      <c r="H27" s="56">
        <v>0</v>
      </c>
      <c r="I27" s="56">
        <v>0</v>
      </c>
      <c r="J27" s="56">
        <v>0</v>
      </c>
      <c r="K27" s="56">
        <v>0</v>
      </c>
      <c r="L27" s="56">
        <v>0</v>
      </c>
      <c r="M27" s="56">
        <v>0</v>
      </c>
      <c r="N27" s="56">
        <v>0</v>
      </c>
      <c r="O27" s="56">
        <v>0</v>
      </c>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100</v>
      </c>
      <c r="AS27" s="56">
        <v>100</v>
      </c>
      <c r="AT27" s="57">
        <v>2.8</v>
      </c>
    </row>
    <row r="28" spans="1:46" x14ac:dyDescent="0.2">
      <c r="A28" s="58" t="s">
        <v>191</v>
      </c>
      <c r="B28" s="57">
        <v>100</v>
      </c>
      <c r="C28" s="57">
        <v>100</v>
      </c>
      <c r="D28" s="57">
        <v>100</v>
      </c>
      <c r="E28" s="57">
        <v>100</v>
      </c>
      <c r="F28" s="57">
        <v>100</v>
      </c>
      <c r="G28" s="57">
        <v>100</v>
      </c>
      <c r="H28" s="57">
        <v>100</v>
      </c>
      <c r="I28" s="57">
        <v>100</v>
      </c>
      <c r="J28" s="57">
        <v>100</v>
      </c>
      <c r="K28" s="57">
        <v>100</v>
      </c>
      <c r="L28" s="57">
        <v>100</v>
      </c>
      <c r="M28" s="57">
        <v>100</v>
      </c>
      <c r="N28" s="57">
        <v>100</v>
      </c>
      <c r="O28" s="57">
        <v>100</v>
      </c>
      <c r="P28" s="57">
        <v>100</v>
      </c>
      <c r="Q28" s="57">
        <v>100</v>
      </c>
      <c r="R28" s="57">
        <v>100</v>
      </c>
      <c r="S28" s="57">
        <v>100</v>
      </c>
      <c r="T28" s="57">
        <v>100</v>
      </c>
      <c r="U28" s="57">
        <v>100</v>
      </c>
      <c r="V28" s="57">
        <v>100</v>
      </c>
      <c r="W28" s="57">
        <v>100</v>
      </c>
      <c r="X28" s="57">
        <v>100</v>
      </c>
      <c r="Y28" s="57">
        <v>100</v>
      </c>
      <c r="Z28" s="57">
        <v>100</v>
      </c>
      <c r="AA28" s="57">
        <v>100</v>
      </c>
      <c r="AB28" s="57">
        <v>100</v>
      </c>
      <c r="AC28" s="57">
        <v>100</v>
      </c>
      <c r="AD28" s="57">
        <v>100</v>
      </c>
      <c r="AE28" s="57">
        <v>100</v>
      </c>
      <c r="AF28" s="57">
        <v>100</v>
      </c>
      <c r="AG28" s="57">
        <v>100</v>
      </c>
      <c r="AH28" s="57">
        <v>100</v>
      </c>
      <c r="AI28" s="57">
        <v>100</v>
      </c>
      <c r="AJ28" s="57">
        <v>100</v>
      </c>
      <c r="AK28" s="57">
        <v>100</v>
      </c>
      <c r="AL28" s="57">
        <v>100</v>
      </c>
      <c r="AM28" s="57">
        <v>100</v>
      </c>
      <c r="AN28" s="57">
        <v>100</v>
      </c>
      <c r="AO28" s="57">
        <v>100</v>
      </c>
      <c r="AP28" s="57">
        <v>100</v>
      </c>
      <c r="AQ28" s="57">
        <v>100</v>
      </c>
      <c r="AR28" s="57">
        <v>100</v>
      </c>
      <c r="AS28" s="57">
        <v>100</v>
      </c>
      <c r="AT28" s="57">
        <v>100</v>
      </c>
    </row>
    <row r="29" spans="1:46" x14ac:dyDescent="0.2">
      <c r="A29" s="59" t="s">
        <v>197</v>
      </c>
    </row>
    <row r="30" spans="1:46" x14ac:dyDescent="0.2">
      <c r="A30" s="59" t="s">
        <v>198</v>
      </c>
    </row>
    <row r="32" spans="1:46" x14ac:dyDescent="0.2">
      <c r="A32" s="50" t="s">
        <v>201</v>
      </c>
    </row>
    <row r="33" spans="1:46" x14ac:dyDescent="0.2">
      <c r="A33" s="51" t="s">
        <v>202</v>
      </c>
    </row>
    <row r="34" spans="1:46" x14ac:dyDescent="0.2">
      <c r="A34" s="52" t="s">
        <v>153</v>
      </c>
    </row>
    <row r="35" spans="1:46" x14ac:dyDescent="0.2">
      <c r="A35" s="219" t="s">
        <v>155</v>
      </c>
      <c r="B35" s="221" t="s">
        <v>155</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3"/>
    </row>
    <row r="36" spans="1:46" ht="120" x14ac:dyDescent="0.2">
      <c r="A36" s="220"/>
      <c r="B36" s="53" t="s">
        <v>156</v>
      </c>
      <c r="C36" s="53" t="s">
        <v>157</v>
      </c>
      <c r="D36" s="53" t="s">
        <v>158</v>
      </c>
      <c r="E36" s="53" t="s">
        <v>159</v>
      </c>
      <c r="F36" s="53" t="s">
        <v>160</v>
      </c>
      <c r="G36" s="53" t="s">
        <v>161</v>
      </c>
      <c r="H36" s="53" t="s">
        <v>162</v>
      </c>
      <c r="I36" s="53" t="s">
        <v>163</v>
      </c>
      <c r="J36" s="53" t="s">
        <v>164</v>
      </c>
      <c r="K36" s="53" t="s">
        <v>165</v>
      </c>
      <c r="L36" s="53" t="s">
        <v>166</v>
      </c>
      <c r="M36" s="53" t="s">
        <v>167</v>
      </c>
      <c r="N36" s="53" t="s">
        <v>168</v>
      </c>
      <c r="O36" s="53" t="s">
        <v>169</v>
      </c>
      <c r="P36" s="53" t="s">
        <v>170</v>
      </c>
      <c r="Q36" s="53" t="s">
        <v>171</v>
      </c>
      <c r="R36" s="53" t="s">
        <v>172</v>
      </c>
      <c r="S36" s="53" t="s">
        <v>173</v>
      </c>
      <c r="T36" s="53" t="s">
        <v>174</v>
      </c>
      <c r="U36" s="53" t="s">
        <v>175</v>
      </c>
      <c r="V36" s="53" t="s">
        <v>139</v>
      </c>
      <c r="W36" s="53" t="s">
        <v>140</v>
      </c>
      <c r="X36" s="53" t="s">
        <v>176</v>
      </c>
      <c r="Y36" s="53" t="s">
        <v>177</v>
      </c>
      <c r="Z36" s="53" t="s">
        <v>178</v>
      </c>
      <c r="AA36" s="53" t="s">
        <v>179</v>
      </c>
      <c r="AB36" s="53" t="s">
        <v>180</v>
      </c>
      <c r="AC36" s="53" t="s">
        <v>181</v>
      </c>
      <c r="AD36" s="53" t="s">
        <v>182</v>
      </c>
      <c r="AE36" s="53" t="s">
        <v>183</v>
      </c>
      <c r="AF36" s="53" t="s">
        <v>141</v>
      </c>
      <c r="AG36" s="53" t="s">
        <v>142</v>
      </c>
      <c r="AH36" s="53" t="s">
        <v>143</v>
      </c>
      <c r="AI36" s="53" t="s">
        <v>144</v>
      </c>
      <c r="AJ36" s="53" t="s">
        <v>184</v>
      </c>
      <c r="AK36" s="53" t="s">
        <v>185</v>
      </c>
      <c r="AL36" s="53" t="s">
        <v>186</v>
      </c>
      <c r="AM36" s="53" t="s">
        <v>187</v>
      </c>
      <c r="AN36" s="53" t="s">
        <v>188</v>
      </c>
      <c r="AO36" s="53" t="s">
        <v>189</v>
      </c>
      <c r="AP36" s="53" t="s">
        <v>190</v>
      </c>
      <c r="AQ36" s="53" t="s">
        <v>145</v>
      </c>
      <c r="AR36" s="53" t="s">
        <v>146</v>
      </c>
      <c r="AS36" s="53" t="s">
        <v>147</v>
      </c>
      <c r="AT36" s="54" t="s">
        <v>191</v>
      </c>
    </row>
    <row r="37" spans="1:46" x14ac:dyDescent="0.2">
      <c r="A37" s="55" t="s">
        <v>156</v>
      </c>
      <c r="B37" s="56">
        <v>870</v>
      </c>
      <c r="C37" s="56">
        <v>0</v>
      </c>
      <c r="D37" s="56">
        <v>0</v>
      </c>
      <c r="E37" s="56">
        <v>0</v>
      </c>
      <c r="F37" s="56">
        <v>0</v>
      </c>
      <c r="G37" s="56">
        <v>0</v>
      </c>
      <c r="H37" s="56">
        <v>0</v>
      </c>
      <c r="I37" s="56">
        <v>0</v>
      </c>
      <c r="J37" s="56">
        <v>0</v>
      </c>
      <c r="K37" s="56">
        <v>0</v>
      </c>
      <c r="L37" s="56">
        <v>0</v>
      </c>
      <c r="M37" s="56">
        <v>0</v>
      </c>
      <c r="N37" s="56">
        <v>0</v>
      </c>
      <c r="O37" s="56">
        <v>0</v>
      </c>
      <c r="P37" s="56">
        <v>0</v>
      </c>
      <c r="Q37" s="56">
        <v>0</v>
      </c>
      <c r="R37" s="56">
        <v>0</v>
      </c>
      <c r="S37" s="56">
        <v>0</v>
      </c>
      <c r="T37" s="56">
        <v>0</v>
      </c>
      <c r="U37" s="56">
        <v>0</v>
      </c>
      <c r="V37" s="56">
        <v>0</v>
      </c>
      <c r="W37" s="56">
        <v>0</v>
      </c>
      <c r="X37" s="56">
        <v>0</v>
      </c>
      <c r="Y37" s="56">
        <v>0</v>
      </c>
      <c r="Z37" s="56">
        <v>0</v>
      </c>
      <c r="AA37" s="56">
        <v>0</v>
      </c>
      <c r="AB37" s="56">
        <v>0</v>
      </c>
      <c r="AC37" s="56">
        <v>0</v>
      </c>
      <c r="AD37" s="56">
        <v>0</v>
      </c>
      <c r="AE37" s="56">
        <v>0</v>
      </c>
      <c r="AF37" s="56">
        <v>0</v>
      </c>
      <c r="AG37" s="56">
        <v>0</v>
      </c>
      <c r="AH37" s="56">
        <v>0</v>
      </c>
      <c r="AI37" s="56">
        <v>0</v>
      </c>
      <c r="AJ37" s="56">
        <v>0</v>
      </c>
      <c r="AK37" s="56">
        <v>0</v>
      </c>
      <c r="AL37" s="56">
        <v>0</v>
      </c>
      <c r="AM37" s="56">
        <v>0</v>
      </c>
      <c r="AN37" s="56">
        <v>0</v>
      </c>
      <c r="AO37" s="56">
        <v>0</v>
      </c>
      <c r="AP37" s="56">
        <v>0</v>
      </c>
      <c r="AQ37" s="56">
        <v>0</v>
      </c>
      <c r="AR37" s="56">
        <v>0</v>
      </c>
      <c r="AS37" s="56">
        <v>0</v>
      </c>
      <c r="AT37" s="57">
        <v>870</v>
      </c>
    </row>
    <row r="38" spans="1:46" x14ac:dyDescent="0.2">
      <c r="A38" s="55" t="s">
        <v>157</v>
      </c>
      <c r="B38" s="56">
        <v>0</v>
      </c>
      <c r="C38" s="56">
        <v>116</v>
      </c>
      <c r="D38" s="56">
        <v>0</v>
      </c>
      <c r="E38" s="56">
        <v>0</v>
      </c>
      <c r="F38" s="56">
        <v>0</v>
      </c>
      <c r="G38" s="56">
        <v>0</v>
      </c>
      <c r="H38" s="56">
        <v>0</v>
      </c>
      <c r="I38" s="56">
        <v>0</v>
      </c>
      <c r="J38" s="56">
        <v>0</v>
      </c>
      <c r="K38" s="56">
        <v>0</v>
      </c>
      <c r="L38" s="56">
        <v>0</v>
      </c>
      <c r="M38" s="56">
        <v>0</v>
      </c>
      <c r="N38" s="56">
        <v>0</v>
      </c>
      <c r="O38" s="56">
        <v>0</v>
      </c>
      <c r="P38" s="56">
        <v>0</v>
      </c>
      <c r="Q38" s="56">
        <v>0</v>
      </c>
      <c r="R38" s="56">
        <v>0</v>
      </c>
      <c r="S38" s="56">
        <v>0</v>
      </c>
      <c r="T38" s="56">
        <v>0</v>
      </c>
      <c r="U38" s="56">
        <v>0</v>
      </c>
      <c r="V38" s="56">
        <v>0</v>
      </c>
      <c r="W38" s="56">
        <v>0</v>
      </c>
      <c r="X38" s="56">
        <v>0</v>
      </c>
      <c r="Y38" s="56">
        <v>0</v>
      </c>
      <c r="Z38" s="56">
        <v>0</v>
      </c>
      <c r="AA38" s="56">
        <v>0</v>
      </c>
      <c r="AB38" s="56">
        <v>0</v>
      </c>
      <c r="AC38" s="56">
        <v>0</v>
      </c>
      <c r="AD38" s="56">
        <v>0</v>
      </c>
      <c r="AE38" s="56">
        <v>0</v>
      </c>
      <c r="AF38" s="56">
        <v>0</v>
      </c>
      <c r="AG38" s="56">
        <v>0</v>
      </c>
      <c r="AH38" s="56">
        <v>0</v>
      </c>
      <c r="AI38" s="56">
        <v>0</v>
      </c>
      <c r="AJ38" s="56">
        <v>0</v>
      </c>
      <c r="AK38" s="56">
        <v>0</v>
      </c>
      <c r="AL38" s="56">
        <v>0</v>
      </c>
      <c r="AM38" s="56">
        <v>0</v>
      </c>
      <c r="AN38" s="56">
        <v>0</v>
      </c>
      <c r="AO38" s="56">
        <v>0</v>
      </c>
      <c r="AP38" s="56">
        <v>0</v>
      </c>
      <c r="AQ38" s="56">
        <v>0</v>
      </c>
      <c r="AR38" s="56">
        <v>0</v>
      </c>
      <c r="AS38" s="56">
        <v>0</v>
      </c>
      <c r="AT38" s="57">
        <v>116</v>
      </c>
    </row>
    <row r="39" spans="1:46" x14ac:dyDescent="0.2">
      <c r="A39" s="55" t="s">
        <v>158</v>
      </c>
      <c r="B39" s="56">
        <v>0</v>
      </c>
      <c r="C39" s="56">
        <v>0</v>
      </c>
      <c r="D39" s="56">
        <v>227</v>
      </c>
      <c r="E39" s="56">
        <v>0</v>
      </c>
      <c r="F39" s="56">
        <v>0</v>
      </c>
      <c r="G39" s="56">
        <v>0</v>
      </c>
      <c r="H39" s="56">
        <v>0</v>
      </c>
      <c r="I39" s="56">
        <v>0</v>
      </c>
      <c r="J39" s="56">
        <v>0</v>
      </c>
      <c r="K39" s="56">
        <v>0</v>
      </c>
      <c r="L39" s="56">
        <v>0</v>
      </c>
      <c r="M39" s="56">
        <v>0</v>
      </c>
      <c r="N39" s="56">
        <v>0</v>
      </c>
      <c r="O39" s="56">
        <v>0</v>
      </c>
      <c r="P39" s="56">
        <v>0</v>
      </c>
      <c r="Q39" s="56">
        <v>0</v>
      </c>
      <c r="R39" s="56">
        <v>0</v>
      </c>
      <c r="S39" s="56">
        <v>0</v>
      </c>
      <c r="T39" s="56">
        <v>0</v>
      </c>
      <c r="U39" s="56">
        <v>0</v>
      </c>
      <c r="V39" s="56">
        <v>0</v>
      </c>
      <c r="W39" s="56">
        <v>0</v>
      </c>
      <c r="X39" s="56">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56">
        <v>0</v>
      </c>
      <c r="AR39" s="56">
        <v>0</v>
      </c>
      <c r="AS39" s="56">
        <v>0</v>
      </c>
      <c r="AT39" s="57">
        <v>227</v>
      </c>
    </row>
    <row r="40" spans="1:46" x14ac:dyDescent="0.2">
      <c r="A40" s="55" t="s">
        <v>159</v>
      </c>
      <c r="B40" s="56">
        <v>0</v>
      </c>
      <c r="C40" s="56">
        <v>0</v>
      </c>
      <c r="D40" s="56">
        <v>0</v>
      </c>
      <c r="E40" s="56">
        <v>239</v>
      </c>
      <c r="F40" s="56">
        <v>0</v>
      </c>
      <c r="G40" s="56">
        <v>0</v>
      </c>
      <c r="H40" s="56">
        <v>0</v>
      </c>
      <c r="I40" s="56">
        <v>0</v>
      </c>
      <c r="J40" s="56">
        <v>0</v>
      </c>
      <c r="K40" s="56">
        <v>0</v>
      </c>
      <c r="L40" s="56">
        <v>0</v>
      </c>
      <c r="M40" s="56">
        <v>0</v>
      </c>
      <c r="N40" s="56">
        <v>0</v>
      </c>
      <c r="O40" s="56">
        <v>0</v>
      </c>
      <c r="P40" s="56">
        <v>0</v>
      </c>
      <c r="Q40" s="56">
        <v>0</v>
      </c>
      <c r="R40" s="56">
        <v>0</v>
      </c>
      <c r="S40" s="56">
        <v>0</v>
      </c>
      <c r="T40" s="56">
        <v>0</v>
      </c>
      <c r="U40" s="56">
        <v>0</v>
      </c>
      <c r="V40" s="56">
        <v>0</v>
      </c>
      <c r="W40" s="56">
        <v>0</v>
      </c>
      <c r="X40" s="56">
        <v>0</v>
      </c>
      <c r="Y40" s="56">
        <v>0</v>
      </c>
      <c r="Z40" s="56">
        <v>0</v>
      </c>
      <c r="AA40" s="56">
        <v>0</v>
      </c>
      <c r="AB40" s="56">
        <v>0</v>
      </c>
      <c r="AC40" s="56">
        <v>0</v>
      </c>
      <c r="AD40" s="56">
        <v>0</v>
      </c>
      <c r="AE40" s="56">
        <v>0</v>
      </c>
      <c r="AF40" s="56">
        <v>0</v>
      </c>
      <c r="AG40" s="56">
        <v>0</v>
      </c>
      <c r="AH40" s="56">
        <v>0</v>
      </c>
      <c r="AI40" s="56">
        <v>0</v>
      </c>
      <c r="AJ40" s="56">
        <v>0</v>
      </c>
      <c r="AK40" s="56">
        <v>0</v>
      </c>
      <c r="AL40" s="56">
        <v>0</v>
      </c>
      <c r="AM40" s="56">
        <v>0</v>
      </c>
      <c r="AN40" s="56">
        <v>0</v>
      </c>
      <c r="AO40" s="56">
        <v>0</v>
      </c>
      <c r="AP40" s="56">
        <v>0</v>
      </c>
      <c r="AQ40" s="56">
        <v>0</v>
      </c>
      <c r="AR40" s="56">
        <v>0</v>
      </c>
      <c r="AS40" s="56">
        <v>0</v>
      </c>
      <c r="AT40" s="57">
        <v>239</v>
      </c>
    </row>
    <row r="41" spans="1:46" x14ac:dyDescent="0.2">
      <c r="A41" s="55" t="s">
        <v>160</v>
      </c>
      <c r="B41" s="56">
        <v>0</v>
      </c>
      <c r="C41" s="56">
        <v>0</v>
      </c>
      <c r="D41" s="56">
        <v>0</v>
      </c>
      <c r="E41" s="56">
        <v>0</v>
      </c>
      <c r="F41" s="56">
        <v>346</v>
      </c>
      <c r="G41" s="56">
        <v>0</v>
      </c>
      <c r="H41" s="56">
        <v>0</v>
      </c>
      <c r="I41" s="56">
        <v>0</v>
      </c>
      <c r="J41" s="56">
        <v>0</v>
      </c>
      <c r="K41" s="56">
        <v>0</v>
      </c>
      <c r="L41" s="56">
        <v>0</v>
      </c>
      <c r="M41" s="56">
        <v>0</v>
      </c>
      <c r="N41" s="56">
        <v>0</v>
      </c>
      <c r="O41" s="56">
        <v>0</v>
      </c>
      <c r="P41" s="56">
        <v>0</v>
      </c>
      <c r="Q41" s="56">
        <v>0</v>
      </c>
      <c r="R41" s="56">
        <v>0</v>
      </c>
      <c r="S41" s="56">
        <v>0</v>
      </c>
      <c r="T41" s="56">
        <v>0</v>
      </c>
      <c r="U41" s="56">
        <v>0</v>
      </c>
      <c r="V41" s="56">
        <v>0</v>
      </c>
      <c r="W41" s="56">
        <v>0</v>
      </c>
      <c r="X41" s="56">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7">
        <v>346</v>
      </c>
    </row>
    <row r="42" spans="1:46" x14ac:dyDescent="0.2">
      <c r="A42" s="55" t="s">
        <v>161</v>
      </c>
      <c r="B42" s="56">
        <v>0</v>
      </c>
      <c r="C42" s="56">
        <v>0</v>
      </c>
      <c r="D42" s="56">
        <v>0</v>
      </c>
      <c r="E42" s="56">
        <v>0</v>
      </c>
      <c r="F42" s="56">
        <v>0</v>
      </c>
      <c r="G42" s="56">
        <v>424</v>
      </c>
      <c r="H42" s="56">
        <v>0</v>
      </c>
      <c r="I42" s="56">
        <v>0</v>
      </c>
      <c r="J42" s="56">
        <v>0</v>
      </c>
      <c r="K42" s="56">
        <v>0</v>
      </c>
      <c r="L42" s="56">
        <v>0</v>
      </c>
      <c r="M42" s="56">
        <v>0</v>
      </c>
      <c r="N42" s="56">
        <v>0</v>
      </c>
      <c r="O42" s="56">
        <v>0</v>
      </c>
      <c r="P42" s="56">
        <v>0</v>
      </c>
      <c r="Q42" s="56">
        <v>0</v>
      </c>
      <c r="R42" s="56">
        <v>0</v>
      </c>
      <c r="S42" s="56">
        <v>0</v>
      </c>
      <c r="T42" s="56">
        <v>0</v>
      </c>
      <c r="U42" s="56">
        <v>0</v>
      </c>
      <c r="V42" s="56">
        <v>0</v>
      </c>
      <c r="W42" s="56">
        <v>0</v>
      </c>
      <c r="X42" s="56">
        <v>0</v>
      </c>
      <c r="Y42" s="56">
        <v>0</v>
      </c>
      <c r="Z42" s="56">
        <v>0</v>
      </c>
      <c r="AA42" s="56">
        <v>0</v>
      </c>
      <c r="AB42" s="56">
        <v>0</v>
      </c>
      <c r="AC42" s="56">
        <v>0</v>
      </c>
      <c r="AD42" s="56">
        <v>0</v>
      </c>
      <c r="AE42" s="56">
        <v>0</v>
      </c>
      <c r="AF42" s="56">
        <v>0</v>
      </c>
      <c r="AG42" s="56">
        <v>0</v>
      </c>
      <c r="AH42" s="56">
        <v>0</v>
      </c>
      <c r="AI42" s="56">
        <v>0</v>
      </c>
      <c r="AJ42" s="56">
        <v>0</v>
      </c>
      <c r="AK42" s="56">
        <v>0</v>
      </c>
      <c r="AL42" s="56">
        <v>0</v>
      </c>
      <c r="AM42" s="56">
        <v>0</v>
      </c>
      <c r="AN42" s="56">
        <v>0</v>
      </c>
      <c r="AO42" s="56">
        <v>0</v>
      </c>
      <c r="AP42" s="56">
        <v>0</v>
      </c>
      <c r="AQ42" s="56">
        <v>0</v>
      </c>
      <c r="AR42" s="56">
        <v>0</v>
      </c>
      <c r="AS42" s="56">
        <v>0</v>
      </c>
      <c r="AT42" s="57">
        <v>424</v>
      </c>
    </row>
    <row r="43" spans="1:46" x14ac:dyDescent="0.2">
      <c r="A43" s="55" t="s">
        <v>162</v>
      </c>
      <c r="B43" s="56">
        <v>0</v>
      </c>
      <c r="C43" s="56">
        <v>0</v>
      </c>
      <c r="D43" s="56">
        <v>0</v>
      </c>
      <c r="E43" s="56">
        <v>0</v>
      </c>
      <c r="F43" s="56">
        <v>0</v>
      </c>
      <c r="G43" s="56">
        <v>0</v>
      </c>
      <c r="H43" s="56">
        <v>431</v>
      </c>
      <c r="I43" s="56">
        <v>0</v>
      </c>
      <c r="J43" s="56">
        <v>0</v>
      </c>
      <c r="K43" s="56">
        <v>0</v>
      </c>
      <c r="L43" s="56">
        <v>0</v>
      </c>
      <c r="M43" s="56">
        <v>0</v>
      </c>
      <c r="N43" s="56">
        <v>0</v>
      </c>
      <c r="O43" s="56">
        <v>0</v>
      </c>
      <c r="P43" s="56">
        <v>0</v>
      </c>
      <c r="Q43" s="56">
        <v>0</v>
      </c>
      <c r="R43" s="56">
        <v>0</v>
      </c>
      <c r="S43" s="56">
        <v>0</v>
      </c>
      <c r="T43" s="56">
        <v>0</v>
      </c>
      <c r="U43" s="56">
        <v>0</v>
      </c>
      <c r="V43" s="56">
        <v>0</v>
      </c>
      <c r="W43" s="56">
        <v>0</v>
      </c>
      <c r="X43" s="56">
        <v>0</v>
      </c>
      <c r="Y43" s="56">
        <v>0</v>
      </c>
      <c r="Z43" s="56">
        <v>0</v>
      </c>
      <c r="AA43" s="56">
        <v>0</v>
      </c>
      <c r="AB43" s="56">
        <v>0</v>
      </c>
      <c r="AC43" s="56">
        <v>0</v>
      </c>
      <c r="AD43" s="56">
        <v>0</v>
      </c>
      <c r="AE43" s="56">
        <v>0</v>
      </c>
      <c r="AF43" s="56">
        <v>0</v>
      </c>
      <c r="AG43" s="56">
        <v>0</v>
      </c>
      <c r="AH43" s="56">
        <v>0</v>
      </c>
      <c r="AI43" s="56">
        <v>0</v>
      </c>
      <c r="AJ43" s="56">
        <v>0</v>
      </c>
      <c r="AK43" s="56">
        <v>0</v>
      </c>
      <c r="AL43" s="56">
        <v>0</v>
      </c>
      <c r="AM43" s="56">
        <v>0</v>
      </c>
      <c r="AN43" s="56">
        <v>0</v>
      </c>
      <c r="AO43" s="56">
        <v>0</v>
      </c>
      <c r="AP43" s="56">
        <v>0</v>
      </c>
      <c r="AQ43" s="56">
        <v>0</v>
      </c>
      <c r="AR43" s="56">
        <v>0</v>
      </c>
      <c r="AS43" s="56">
        <v>0</v>
      </c>
      <c r="AT43" s="57">
        <v>431</v>
      </c>
    </row>
    <row r="44" spans="1:46" x14ac:dyDescent="0.2">
      <c r="A44" s="55" t="s">
        <v>163</v>
      </c>
      <c r="B44" s="56">
        <v>0</v>
      </c>
      <c r="C44" s="56">
        <v>0</v>
      </c>
      <c r="D44" s="56">
        <v>0</v>
      </c>
      <c r="E44" s="56">
        <v>0</v>
      </c>
      <c r="F44" s="56">
        <v>0</v>
      </c>
      <c r="G44" s="56">
        <v>0</v>
      </c>
      <c r="H44" s="56">
        <v>0</v>
      </c>
      <c r="I44" s="56">
        <v>583</v>
      </c>
      <c r="J44" s="56">
        <v>0</v>
      </c>
      <c r="K44" s="56">
        <v>0</v>
      </c>
      <c r="L44" s="56">
        <v>0</v>
      </c>
      <c r="M44" s="56">
        <v>0</v>
      </c>
      <c r="N44" s="56">
        <v>0</v>
      </c>
      <c r="O44" s="56">
        <v>0</v>
      </c>
      <c r="P44" s="56">
        <v>0</v>
      </c>
      <c r="Q44" s="56">
        <v>0</v>
      </c>
      <c r="R44" s="56">
        <v>0</v>
      </c>
      <c r="S44" s="56">
        <v>0</v>
      </c>
      <c r="T44" s="56">
        <v>0</v>
      </c>
      <c r="U44" s="56">
        <v>0</v>
      </c>
      <c r="V44" s="56">
        <v>0</v>
      </c>
      <c r="W44" s="56">
        <v>0</v>
      </c>
      <c r="X44" s="56">
        <v>0</v>
      </c>
      <c r="Y44" s="56">
        <v>0</v>
      </c>
      <c r="Z44" s="56">
        <v>0</v>
      </c>
      <c r="AA44" s="56">
        <v>0</v>
      </c>
      <c r="AB44" s="56">
        <v>0</v>
      </c>
      <c r="AC44" s="56">
        <v>0</v>
      </c>
      <c r="AD44" s="56">
        <v>0</v>
      </c>
      <c r="AE44" s="56">
        <v>0</v>
      </c>
      <c r="AF44" s="56">
        <v>0</v>
      </c>
      <c r="AG44" s="56">
        <v>0</v>
      </c>
      <c r="AH44" s="56">
        <v>0</v>
      </c>
      <c r="AI44" s="56">
        <v>0</v>
      </c>
      <c r="AJ44" s="56">
        <v>0</v>
      </c>
      <c r="AK44" s="56">
        <v>0</v>
      </c>
      <c r="AL44" s="56">
        <v>0</v>
      </c>
      <c r="AM44" s="56">
        <v>0</v>
      </c>
      <c r="AN44" s="56">
        <v>0</v>
      </c>
      <c r="AO44" s="56">
        <v>0</v>
      </c>
      <c r="AP44" s="56">
        <v>0</v>
      </c>
      <c r="AQ44" s="56">
        <v>0</v>
      </c>
      <c r="AR44" s="56">
        <v>0</v>
      </c>
      <c r="AS44" s="56">
        <v>0</v>
      </c>
      <c r="AT44" s="57">
        <v>583</v>
      </c>
    </row>
    <row r="45" spans="1:46" x14ac:dyDescent="0.2">
      <c r="A45" s="55" t="s">
        <v>164</v>
      </c>
      <c r="B45" s="56">
        <v>0</v>
      </c>
      <c r="C45" s="56">
        <v>0</v>
      </c>
      <c r="D45" s="56">
        <v>0</v>
      </c>
      <c r="E45" s="56">
        <v>0</v>
      </c>
      <c r="F45" s="56">
        <v>0</v>
      </c>
      <c r="G45" s="56">
        <v>0</v>
      </c>
      <c r="H45" s="56">
        <v>0</v>
      </c>
      <c r="I45" s="56">
        <v>0</v>
      </c>
      <c r="J45" s="56">
        <v>373</v>
      </c>
      <c r="K45" s="56">
        <v>0</v>
      </c>
      <c r="L45" s="56">
        <v>0</v>
      </c>
      <c r="M45" s="56">
        <v>0</v>
      </c>
      <c r="N45" s="56">
        <v>0</v>
      </c>
      <c r="O45" s="56">
        <v>0</v>
      </c>
      <c r="P45" s="56">
        <v>0</v>
      </c>
      <c r="Q45" s="56">
        <v>0</v>
      </c>
      <c r="R45" s="56">
        <v>0</v>
      </c>
      <c r="S45" s="56">
        <v>0</v>
      </c>
      <c r="T45" s="56">
        <v>0</v>
      </c>
      <c r="U45" s="56">
        <v>0</v>
      </c>
      <c r="V45" s="56">
        <v>0</v>
      </c>
      <c r="W45" s="56">
        <v>0</v>
      </c>
      <c r="X45" s="56">
        <v>0</v>
      </c>
      <c r="Y45" s="56">
        <v>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6">
        <v>0</v>
      </c>
      <c r="AS45" s="56">
        <v>0</v>
      </c>
      <c r="AT45" s="57">
        <v>373</v>
      </c>
    </row>
    <row r="46" spans="1:46" x14ac:dyDescent="0.2">
      <c r="A46" s="55" t="s">
        <v>165</v>
      </c>
      <c r="B46" s="56">
        <v>0</v>
      </c>
      <c r="C46" s="56">
        <v>0</v>
      </c>
      <c r="D46" s="56">
        <v>0</v>
      </c>
      <c r="E46" s="56">
        <v>0</v>
      </c>
      <c r="F46" s="56">
        <v>0</v>
      </c>
      <c r="G46" s="56">
        <v>0</v>
      </c>
      <c r="H46" s="56">
        <v>0</v>
      </c>
      <c r="I46" s="56">
        <v>0</v>
      </c>
      <c r="J46" s="56">
        <v>0</v>
      </c>
      <c r="K46" s="56">
        <v>735</v>
      </c>
      <c r="L46" s="56">
        <v>0</v>
      </c>
      <c r="M46" s="56">
        <v>0</v>
      </c>
      <c r="N46" s="56">
        <v>0</v>
      </c>
      <c r="O46" s="56">
        <v>0</v>
      </c>
      <c r="P46" s="56">
        <v>0</v>
      </c>
      <c r="Q46" s="56">
        <v>0</v>
      </c>
      <c r="R46" s="56">
        <v>0</v>
      </c>
      <c r="S46" s="56">
        <v>0</v>
      </c>
      <c r="T46" s="56">
        <v>0</v>
      </c>
      <c r="U46" s="56">
        <v>0</v>
      </c>
      <c r="V46" s="56">
        <v>0</v>
      </c>
      <c r="W46" s="56">
        <v>0</v>
      </c>
      <c r="X46" s="56">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7">
        <v>735</v>
      </c>
    </row>
    <row r="47" spans="1:46" x14ac:dyDescent="0.2">
      <c r="A47" s="55" t="s">
        <v>166</v>
      </c>
      <c r="B47" s="56">
        <v>0</v>
      </c>
      <c r="C47" s="56">
        <v>0</v>
      </c>
      <c r="D47" s="56">
        <v>0</v>
      </c>
      <c r="E47" s="56">
        <v>0</v>
      </c>
      <c r="F47" s="56">
        <v>0</v>
      </c>
      <c r="G47" s="56">
        <v>0</v>
      </c>
      <c r="H47" s="56">
        <v>0</v>
      </c>
      <c r="I47" s="56">
        <v>0</v>
      </c>
      <c r="J47" s="56">
        <v>0</v>
      </c>
      <c r="K47" s="56">
        <v>0</v>
      </c>
      <c r="L47" s="56">
        <v>362</v>
      </c>
      <c r="M47" s="56">
        <v>0</v>
      </c>
      <c r="N47" s="56">
        <v>0</v>
      </c>
      <c r="O47" s="56">
        <v>0</v>
      </c>
      <c r="P47" s="56">
        <v>0</v>
      </c>
      <c r="Q47" s="56">
        <v>0</v>
      </c>
      <c r="R47" s="56">
        <v>0</v>
      </c>
      <c r="S47" s="56">
        <v>0</v>
      </c>
      <c r="T47" s="56">
        <v>0</v>
      </c>
      <c r="U47" s="56">
        <v>0</v>
      </c>
      <c r="V47" s="56">
        <v>0</v>
      </c>
      <c r="W47" s="56">
        <v>0</v>
      </c>
      <c r="X47" s="56">
        <v>0</v>
      </c>
      <c r="Y47" s="56">
        <v>0</v>
      </c>
      <c r="Z47" s="56">
        <v>0</v>
      </c>
      <c r="AA47" s="56">
        <v>0</v>
      </c>
      <c r="AB47" s="56">
        <v>0</v>
      </c>
      <c r="AC47" s="56">
        <v>0</v>
      </c>
      <c r="AD47" s="56">
        <v>0</v>
      </c>
      <c r="AE47" s="56">
        <v>0</v>
      </c>
      <c r="AF47" s="56">
        <v>0</v>
      </c>
      <c r="AG47" s="56">
        <v>0</v>
      </c>
      <c r="AH47" s="56">
        <v>0</v>
      </c>
      <c r="AI47" s="56">
        <v>0</v>
      </c>
      <c r="AJ47" s="56">
        <v>0</v>
      </c>
      <c r="AK47" s="56">
        <v>0</v>
      </c>
      <c r="AL47" s="56">
        <v>0</v>
      </c>
      <c r="AM47" s="56">
        <v>0</v>
      </c>
      <c r="AN47" s="56">
        <v>0</v>
      </c>
      <c r="AO47" s="56">
        <v>0</v>
      </c>
      <c r="AP47" s="56">
        <v>0</v>
      </c>
      <c r="AQ47" s="56">
        <v>0</v>
      </c>
      <c r="AR47" s="56">
        <v>0</v>
      </c>
      <c r="AS47" s="56">
        <v>0</v>
      </c>
      <c r="AT47" s="57">
        <v>362</v>
      </c>
    </row>
    <row r="48" spans="1:46" x14ac:dyDescent="0.2">
      <c r="A48" s="55" t="s">
        <v>167</v>
      </c>
      <c r="B48" s="56">
        <v>0</v>
      </c>
      <c r="C48" s="56">
        <v>0</v>
      </c>
      <c r="D48" s="56">
        <v>0</v>
      </c>
      <c r="E48" s="56">
        <v>0</v>
      </c>
      <c r="F48" s="56">
        <v>0</v>
      </c>
      <c r="G48" s="56">
        <v>0</v>
      </c>
      <c r="H48" s="56">
        <v>0</v>
      </c>
      <c r="I48" s="56">
        <v>0</v>
      </c>
      <c r="J48" s="56">
        <v>0</v>
      </c>
      <c r="K48" s="56">
        <v>0</v>
      </c>
      <c r="L48" s="56">
        <v>0</v>
      </c>
      <c r="M48" s="56">
        <v>574</v>
      </c>
      <c r="N48" s="56">
        <v>0</v>
      </c>
      <c r="O48" s="56">
        <v>0</v>
      </c>
      <c r="P48" s="56">
        <v>0</v>
      </c>
      <c r="Q48" s="56">
        <v>0</v>
      </c>
      <c r="R48" s="56">
        <v>0</v>
      </c>
      <c r="S48" s="56">
        <v>0</v>
      </c>
      <c r="T48" s="56">
        <v>0</v>
      </c>
      <c r="U48" s="56">
        <v>0</v>
      </c>
      <c r="V48" s="56">
        <v>0</v>
      </c>
      <c r="W48" s="56">
        <v>0</v>
      </c>
      <c r="X48" s="56">
        <v>0</v>
      </c>
      <c r="Y48" s="56">
        <v>0</v>
      </c>
      <c r="Z48" s="56">
        <v>0</v>
      </c>
      <c r="AA48" s="56">
        <v>0</v>
      </c>
      <c r="AB48" s="56">
        <v>0</v>
      </c>
      <c r="AC48" s="56">
        <v>0</v>
      </c>
      <c r="AD48" s="56">
        <v>0</v>
      </c>
      <c r="AE48" s="56">
        <v>0</v>
      </c>
      <c r="AF48" s="56">
        <v>0</v>
      </c>
      <c r="AG48" s="56">
        <v>0</v>
      </c>
      <c r="AH48" s="56">
        <v>0</v>
      </c>
      <c r="AI48" s="56">
        <v>0</v>
      </c>
      <c r="AJ48" s="56">
        <v>0</v>
      </c>
      <c r="AK48" s="56">
        <v>0</v>
      </c>
      <c r="AL48" s="56">
        <v>0</v>
      </c>
      <c r="AM48" s="56">
        <v>0</v>
      </c>
      <c r="AN48" s="56">
        <v>0</v>
      </c>
      <c r="AO48" s="56">
        <v>0</v>
      </c>
      <c r="AP48" s="56">
        <v>0</v>
      </c>
      <c r="AQ48" s="56">
        <v>0</v>
      </c>
      <c r="AR48" s="56">
        <v>0</v>
      </c>
      <c r="AS48" s="56">
        <v>0</v>
      </c>
      <c r="AT48" s="57">
        <v>574</v>
      </c>
    </row>
    <row r="49" spans="1:46" x14ac:dyDescent="0.2">
      <c r="A49" s="55" t="s">
        <v>168</v>
      </c>
      <c r="B49" s="56">
        <v>0</v>
      </c>
      <c r="C49" s="56">
        <v>0</v>
      </c>
      <c r="D49" s="56">
        <v>0</v>
      </c>
      <c r="E49" s="56">
        <v>0</v>
      </c>
      <c r="F49" s="56">
        <v>0</v>
      </c>
      <c r="G49" s="56">
        <v>0</v>
      </c>
      <c r="H49" s="56">
        <v>0</v>
      </c>
      <c r="I49" s="56">
        <v>0</v>
      </c>
      <c r="J49" s="56">
        <v>0</v>
      </c>
      <c r="K49" s="56">
        <v>0</v>
      </c>
      <c r="L49" s="56">
        <v>0</v>
      </c>
      <c r="M49" s="56">
        <v>0</v>
      </c>
      <c r="N49" s="56">
        <v>745</v>
      </c>
      <c r="O49" s="56">
        <v>0</v>
      </c>
      <c r="P49" s="56">
        <v>0</v>
      </c>
      <c r="Q49" s="56">
        <v>0</v>
      </c>
      <c r="R49" s="56">
        <v>0</v>
      </c>
      <c r="S49" s="56">
        <v>0</v>
      </c>
      <c r="T49" s="56">
        <v>0</v>
      </c>
      <c r="U49" s="56">
        <v>0</v>
      </c>
      <c r="V49" s="56">
        <v>0</v>
      </c>
      <c r="W49" s="56">
        <v>0</v>
      </c>
      <c r="X49" s="56">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57">
        <v>745</v>
      </c>
    </row>
    <row r="50" spans="1:46" x14ac:dyDescent="0.2">
      <c r="A50" s="55" t="s">
        <v>169</v>
      </c>
      <c r="B50" s="56">
        <v>0</v>
      </c>
      <c r="C50" s="56">
        <v>0</v>
      </c>
      <c r="D50" s="56">
        <v>0</v>
      </c>
      <c r="E50" s="56">
        <v>0</v>
      </c>
      <c r="F50" s="56">
        <v>0</v>
      </c>
      <c r="G50" s="56">
        <v>0</v>
      </c>
      <c r="H50" s="56">
        <v>0</v>
      </c>
      <c r="I50" s="56">
        <v>0</v>
      </c>
      <c r="J50" s="56">
        <v>0</v>
      </c>
      <c r="K50" s="56">
        <v>0</v>
      </c>
      <c r="L50" s="56">
        <v>0</v>
      </c>
      <c r="M50" s="56">
        <v>0</v>
      </c>
      <c r="N50" s="56">
        <v>0</v>
      </c>
      <c r="O50" s="56">
        <v>213</v>
      </c>
      <c r="P50" s="56">
        <v>0</v>
      </c>
      <c r="Q50" s="56">
        <v>0</v>
      </c>
      <c r="R50" s="56">
        <v>0</v>
      </c>
      <c r="S50" s="56">
        <v>0</v>
      </c>
      <c r="T50" s="56">
        <v>0</v>
      </c>
      <c r="U50" s="56">
        <v>0</v>
      </c>
      <c r="V50" s="56">
        <v>0</v>
      </c>
      <c r="W50" s="56">
        <v>0</v>
      </c>
      <c r="X50" s="56">
        <v>0</v>
      </c>
      <c r="Y50" s="56">
        <v>0</v>
      </c>
      <c r="Z50" s="56">
        <v>0</v>
      </c>
      <c r="AA50" s="56">
        <v>0</v>
      </c>
      <c r="AB50" s="56">
        <v>0</v>
      </c>
      <c r="AC50" s="56">
        <v>0</v>
      </c>
      <c r="AD50" s="56">
        <v>0</v>
      </c>
      <c r="AE50" s="56">
        <v>0</v>
      </c>
      <c r="AF50" s="56">
        <v>0</v>
      </c>
      <c r="AG50" s="56">
        <v>0</v>
      </c>
      <c r="AH50" s="56">
        <v>0</v>
      </c>
      <c r="AI50" s="56">
        <v>0</v>
      </c>
      <c r="AJ50" s="56">
        <v>0</v>
      </c>
      <c r="AK50" s="56">
        <v>0</v>
      </c>
      <c r="AL50" s="56">
        <v>0</v>
      </c>
      <c r="AM50" s="56">
        <v>0</v>
      </c>
      <c r="AN50" s="56">
        <v>0</v>
      </c>
      <c r="AO50" s="56">
        <v>0</v>
      </c>
      <c r="AP50" s="56">
        <v>0</v>
      </c>
      <c r="AQ50" s="56">
        <v>0</v>
      </c>
      <c r="AR50" s="56">
        <v>0</v>
      </c>
      <c r="AS50" s="56">
        <v>0</v>
      </c>
      <c r="AT50" s="57">
        <v>213</v>
      </c>
    </row>
    <row r="51" spans="1:46" x14ac:dyDescent="0.2">
      <c r="A51" s="55" t="s">
        <v>170</v>
      </c>
      <c r="B51" s="56">
        <v>0</v>
      </c>
      <c r="C51" s="56">
        <v>0</v>
      </c>
      <c r="D51" s="56">
        <v>0</v>
      </c>
      <c r="E51" s="56">
        <v>0</v>
      </c>
      <c r="F51" s="56">
        <v>0</v>
      </c>
      <c r="G51" s="56">
        <v>0</v>
      </c>
      <c r="H51" s="56">
        <v>0</v>
      </c>
      <c r="I51" s="56">
        <v>0</v>
      </c>
      <c r="J51" s="56">
        <v>0</v>
      </c>
      <c r="K51" s="56">
        <v>0</v>
      </c>
      <c r="L51" s="56">
        <v>0</v>
      </c>
      <c r="M51" s="56">
        <v>0</v>
      </c>
      <c r="N51" s="56">
        <v>0</v>
      </c>
      <c r="O51" s="56">
        <v>0</v>
      </c>
      <c r="P51" s="56">
        <v>228</v>
      </c>
      <c r="Q51" s="56">
        <v>0</v>
      </c>
      <c r="R51" s="56">
        <v>0</v>
      </c>
      <c r="S51" s="56">
        <v>0</v>
      </c>
      <c r="T51" s="56">
        <v>0</v>
      </c>
      <c r="U51" s="56">
        <v>0</v>
      </c>
      <c r="V51" s="56">
        <v>0</v>
      </c>
      <c r="W51" s="56">
        <v>0</v>
      </c>
      <c r="X51" s="56">
        <v>0</v>
      </c>
      <c r="Y51" s="56">
        <v>0</v>
      </c>
      <c r="Z51" s="56">
        <v>0</v>
      </c>
      <c r="AA51" s="56">
        <v>0</v>
      </c>
      <c r="AB51" s="56">
        <v>0</v>
      </c>
      <c r="AC51" s="56">
        <v>0</v>
      </c>
      <c r="AD51" s="56">
        <v>0</v>
      </c>
      <c r="AE51" s="56">
        <v>0</v>
      </c>
      <c r="AF51" s="56">
        <v>0</v>
      </c>
      <c r="AG51" s="56">
        <v>0</v>
      </c>
      <c r="AH51" s="56">
        <v>0</v>
      </c>
      <c r="AI51" s="56">
        <v>0</v>
      </c>
      <c r="AJ51" s="56">
        <v>0</v>
      </c>
      <c r="AK51" s="56">
        <v>0</v>
      </c>
      <c r="AL51" s="56">
        <v>0</v>
      </c>
      <c r="AM51" s="56">
        <v>0</v>
      </c>
      <c r="AN51" s="56">
        <v>0</v>
      </c>
      <c r="AO51" s="56">
        <v>0</v>
      </c>
      <c r="AP51" s="56">
        <v>0</v>
      </c>
      <c r="AQ51" s="56">
        <v>0</v>
      </c>
      <c r="AR51" s="56">
        <v>0</v>
      </c>
      <c r="AS51" s="56">
        <v>0</v>
      </c>
      <c r="AT51" s="57">
        <v>228</v>
      </c>
    </row>
    <row r="52" spans="1:46" x14ac:dyDescent="0.2">
      <c r="A52" s="55" t="s">
        <v>171</v>
      </c>
      <c r="B52" s="56">
        <v>0</v>
      </c>
      <c r="C52" s="56">
        <v>0</v>
      </c>
      <c r="D52" s="56">
        <v>0</v>
      </c>
      <c r="E52" s="56">
        <v>0</v>
      </c>
      <c r="F52" s="56">
        <v>0</v>
      </c>
      <c r="G52" s="56">
        <v>0</v>
      </c>
      <c r="H52" s="56">
        <v>0</v>
      </c>
      <c r="I52" s="56">
        <v>0</v>
      </c>
      <c r="J52" s="56">
        <v>0</v>
      </c>
      <c r="K52" s="56">
        <v>0</v>
      </c>
      <c r="L52" s="56">
        <v>0</v>
      </c>
      <c r="M52" s="56">
        <v>0</v>
      </c>
      <c r="N52" s="56">
        <v>0</v>
      </c>
      <c r="O52" s="56">
        <v>0</v>
      </c>
      <c r="P52" s="56">
        <v>0</v>
      </c>
      <c r="Q52" s="56">
        <v>166</v>
      </c>
      <c r="R52" s="56">
        <v>0</v>
      </c>
      <c r="S52" s="56">
        <v>0</v>
      </c>
      <c r="T52" s="56">
        <v>0</v>
      </c>
      <c r="U52" s="56">
        <v>0</v>
      </c>
      <c r="V52" s="56">
        <v>0</v>
      </c>
      <c r="W52" s="56">
        <v>0</v>
      </c>
      <c r="X52" s="56">
        <v>0</v>
      </c>
      <c r="Y52" s="56">
        <v>0</v>
      </c>
      <c r="Z52" s="56">
        <v>0</v>
      </c>
      <c r="AA52" s="56">
        <v>0</v>
      </c>
      <c r="AB52" s="56">
        <v>0</v>
      </c>
      <c r="AC52" s="56">
        <v>0</v>
      </c>
      <c r="AD52" s="56">
        <v>0</v>
      </c>
      <c r="AE52" s="56">
        <v>0</v>
      </c>
      <c r="AF52" s="56">
        <v>0</v>
      </c>
      <c r="AG52" s="56">
        <v>0</v>
      </c>
      <c r="AH52" s="56">
        <v>0</v>
      </c>
      <c r="AI52" s="56">
        <v>0</v>
      </c>
      <c r="AJ52" s="56">
        <v>0</v>
      </c>
      <c r="AK52" s="56">
        <v>0</v>
      </c>
      <c r="AL52" s="56">
        <v>0</v>
      </c>
      <c r="AM52" s="56">
        <v>0</v>
      </c>
      <c r="AN52" s="56">
        <v>0</v>
      </c>
      <c r="AO52" s="56">
        <v>0</v>
      </c>
      <c r="AP52" s="56">
        <v>0</v>
      </c>
      <c r="AQ52" s="56">
        <v>0</v>
      </c>
      <c r="AR52" s="56">
        <v>0</v>
      </c>
      <c r="AS52" s="56">
        <v>0</v>
      </c>
      <c r="AT52" s="57">
        <v>166</v>
      </c>
    </row>
    <row r="53" spans="1:46" x14ac:dyDescent="0.2">
      <c r="A53" s="55" t="s">
        <v>172</v>
      </c>
      <c r="B53" s="56">
        <v>0</v>
      </c>
      <c r="C53" s="56">
        <v>0</v>
      </c>
      <c r="D53" s="56">
        <v>0</v>
      </c>
      <c r="E53" s="56">
        <v>0</v>
      </c>
      <c r="F53" s="56">
        <v>0</v>
      </c>
      <c r="G53" s="56">
        <v>0</v>
      </c>
      <c r="H53" s="56">
        <v>0</v>
      </c>
      <c r="I53" s="56">
        <v>0</v>
      </c>
      <c r="J53" s="56">
        <v>0</v>
      </c>
      <c r="K53" s="56">
        <v>0</v>
      </c>
      <c r="L53" s="56">
        <v>0</v>
      </c>
      <c r="M53" s="56">
        <v>0</v>
      </c>
      <c r="N53" s="56">
        <v>0</v>
      </c>
      <c r="O53" s="56">
        <v>0</v>
      </c>
      <c r="P53" s="56">
        <v>0</v>
      </c>
      <c r="Q53" s="56">
        <v>0</v>
      </c>
      <c r="R53" s="56">
        <v>388</v>
      </c>
      <c r="S53" s="56">
        <v>0</v>
      </c>
      <c r="T53" s="56">
        <v>0</v>
      </c>
      <c r="U53" s="56">
        <v>0</v>
      </c>
      <c r="V53" s="56">
        <v>0</v>
      </c>
      <c r="W53" s="56">
        <v>0</v>
      </c>
      <c r="X53" s="56">
        <v>0</v>
      </c>
      <c r="Y53" s="56">
        <v>0</v>
      </c>
      <c r="Z53" s="56">
        <v>0</v>
      </c>
      <c r="AA53" s="56">
        <v>0</v>
      </c>
      <c r="AB53" s="56">
        <v>0</v>
      </c>
      <c r="AC53" s="56">
        <v>0</v>
      </c>
      <c r="AD53" s="56">
        <v>0</v>
      </c>
      <c r="AE53" s="56">
        <v>0</v>
      </c>
      <c r="AF53" s="56">
        <v>0</v>
      </c>
      <c r="AG53" s="56">
        <v>0</v>
      </c>
      <c r="AH53" s="56">
        <v>0</v>
      </c>
      <c r="AI53" s="56">
        <v>0</v>
      </c>
      <c r="AJ53" s="56">
        <v>0</v>
      </c>
      <c r="AK53" s="56">
        <v>0</v>
      </c>
      <c r="AL53" s="56">
        <v>0</v>
      </c>
      <c r="AM53" s="56">
        <v>0</v>
      </c>
      <c r="AN53" s="56">
        <v>0</v>
      </c>
      <c r="AO53" s="56">
        <v>0</v>
      </c>
      <c r="AP53" s="56">
        <v>0</v>
      </c>
      <c r="AQ53" s="56">
        <v>0</v>
      </c>
      <c r="AR53" s="56">
        <v>0</v>
      </c>
      <c r="AS53" s="56">
        <v>0</v>
      </c>
      <c r="AT53" s="57">
        <v>388</v>
      </c>
    </row>
    <row r="54" spans="1:46" x14ac:dyDescent="0.2">
      <c r="A54" s="55" t="s">
        <v>173</v>
      </c>
      <c r="B54" s="56">
        <v>0</v>
      </c>
      <c r="C54" s="56">
        <v>0</v>
      </c>
      <c r="D54" s="56">
        <v>0</v>
      </c>
      <c r="E54" s="56">
        <v>0</v>
      </c>
      <c r="F54" s="56">
        <v>0</v>
      </c>
      <c r="G54" s="56">
        <v>0</v>
      </c>
      <c r="H54" s="56">
        <v>0</v>
      </c>
      <c r="I54" s="56">
        <v>0</v>
      </c>
      <c r="J54" s="56">
        <v>0</v>
      </c>
      <c r="K54" s="56">
        <v>0</v>
      </c>
      <c r="L54" s="56">
        <v>0</v>
      </c>
      <c r="M54" s="56">
        <v>0</v>
      </c>
      <c r="N54" s="56">
        <v>0</v>
      </c>
      <c r="O54" s="56">
        <v>0</v>
      </c>
      <c r="P54" s="56">
        <v>0</v>
      </c>
      <c r="Q54" s="56">
        <v>0</v>
      </c>
      <c r="R54" s="56">
        <v>0</v>
      </c>
      <c r="S54" s="56">
        <v>124</v>
      </c>
      <c r="T54" s="56">
        <v>0</v>
      </c>
      <c r="U54" s="56">
        <v>0</v>
      </c>
      <c r="V54" s="56">
        <v>0</v>
      </c>
      <c r="W54" s="56">
        <v>0</v>
      </c>
      <c r="X54" s="56">
        <v>0</v>
      </c>
      <c r="Y54" s="56">
        <v>0</v>
      </c>
      <c r="Z54" s="56">
        <v>0</v>
      </c>
      <c r="AA54" s="56">
        <v>0</v>
      </c>
      <c r="AB54" s="56">
        <v>0</v>
      </c>
      <c r="AC54" s="56">
        <v>0</v>
      </c>
      <c r="AD54" s="56">
        <v>0</v>
      </c>
      <c r="AE54" s="56">
        <v>0</v>
      </c>
      <c r="AF54" s="56">
        <v>0</v>
      </c>
      <c r="AG54" s="56">
        <v>0</v>
      </c>
      <c r="AH54" s="56">
        <v>0</v>
      </c>
      <c r="AI54" s="56">
        <v>0</v>
      </c>
      <c r="AJ54" s="56">
        <v>0</v>
      </c>
      <c r="AK54" s="56">
        <v>0</v>
      </c>
      <c r="AL54" s="56">
        <v>0</v>
      </c>
      <c r="AM54" s="56">
        <v>0</v>
      </c>
      <c r="AN54" s="56">
        <v>0</v>
      </c>
      <c r="AO54" s="56">
        <v>0</v>
      </c>
      <c r="AP54" s="56">
        <v>0</v>
      </c>
      <c r="AQ54" s="56">
        <v>0</v>
      </c>
      <c r="AR54" s="56">
        <v>0</v>
      </c>
      <c r="AS54" s="56">
        <v>0</v>
      </c>
      <c r="AT54" s="57">
        <v>124</v>
      </c>
    </row>
    <row r="55" spans="1:46" x14ac:dyDescent="0.2">
      <c r="A55" s="55" t="s">
        <v>174</v>
      </c>
      <c r="B55" s="56">
        <v>0</v>
      </c>
      <c r="C55" s="56">
        <v>0</v>
      </c>
      <c r="D55" s="56">
        <v>0</v>
      </c>
      <c r="E55" s="56">
        <v>0</v>
      </c>
      <c r="F55" s="56">
        <v>0</v>
      </c>
      <c r="G55" s="56">
        <v>0</v>
      </c>
      <c r="H55" s="56">
        <v>0</v>
      </c>
      <c r="I55" s="56">
        <v>0</v>
      </c>
      <c r="J55" s="56">
        <v>0</v>
      </c>
      <c r="K55" s="56">
        <v>0</v>
      </c>
      <c r="L55" s="56">
        <v>0</v>
      </c>
      <c r="M55" s="56">
        <v>0</v>
      </c>
      <c r="N55" s="56">
        <v>0</v>
      </c>
      <c r="O55" s="56">
        <v>0</v>
      </c>
      <c r="P55" s="56">
        <v>0</v>
      </c>
      <c r="Q55" s="56">
        <v>0</v>
      </c>
      <c r="R55" s="56">
        <v>0</v>
      </c>
      <c r="S55" s="56">
        <v>0</v>
      </c>
      <c r="T55" s="56">
        <v>180</v>
      </c>
      <c r="U55" s="56">
        <v>0</v>
      </c>
      <c r="V55" s="56">
        <v>0</v>
      </c>
      <c r="W55" s="56">
        <v>0</v>
      </c>
      <c r="X55" s="56">
        <v>0</v>
      </c>
      <c r="Y55" s="56">
        <v>0</v>
      </c>
      <c r="Z55" s="56">
        <v>0</v>
      </c>
      <c r="AA55" s="56">
        <v>0</v>
      </c>
      <c r="AB55" s="56">
        <v>0</v>
      </c>
      <c r="AC55" s="56">
        <v>0</v>
      </c>
      <c r="AD55" s="56">
        <v>0</v>
      </c>
      <c r="AE55" s="56">
        <v>0</v>
      </c>
      <c r="AF55" s="56">
        <v>0</v>
      </c>
      <c r="AG55" s="56">
        <v>0</v>
      </c>
      <c r="AH55" s="56">
        <v>0</v>
      </c>
      <c r="AI55" s="56">
        <v>0</v>
      </c>
      <c r="AJ55" s="56">
        <v>0</v>
      </c>
      <c r="AK55" s="56">
        <v>0</v>
      </c>
      <c r="AL55" s="56">
        <v>0</v>
      </c>
      <c r="AM55" s="56">
        <v>0</v>
      </c>
      <c r="AN55" s="56">
        <v>0</v>
      </c>
      <c r="AO55" s="56">
        <v>0</v>
      </c>
      <c r="AP55" s="56">
        <v>0</v>
      </c>
      <c r="AQ55" s="56">
        <v>0</v>
      </c>
      <c r="AR55" s="56">
        <v>0</v>
      </c>
      <c r="AS55" s="56">
        <v>0</v>
      </c>
      <c r="AT55" s="57">
        <v>180</v>
      </c>
    </row>
    <row r="56" spans="1:46" x14ac:dyDescent="0.2">
      <c r="A56" s="55" t="s">
        <v>175</v>
      </c>
      <c r="B56" s="56">
        <v>0</v>
      </c>
      <c r="C56" s="56">
        <v>0</v>
      </c>
      <c r="D56" s="56">
        <v>0</v>
      </c>
      <c r="E56" s="56">
        <v>0</v>
      </c>
      <c r="F56" s="56">
        <v>0</v>
      </c>
      <c r="G56" s="56">
        <v>0</v>
      </c>
      <c r="H56" s="56">
        <v>0</v>
      </c>
      <c r="I56" s="56">
        <v>0</v>
      </c>
      <c r="J56" s="56">
        <v>0</v>
      </c>
      <c r="K56" s="56">
        <v>0</v>
      </c>
      <c r="L56" s="56">
        <v>0</v>
      </c>
      <c r="M56" s="56">
        <v>0</v>
      </c>
      <c r="N56" s="56">
        <v>0</v>
      </c>
      <c r="O56" s="56">
        <v>0</v>
      </c>
      <c r="P56" s="56">
        <v>0</v>
      </c>
      <c r="Q56" s="56">
        <v>0</v>
      </c>
      <c r="R56" s="56">
        <v>0</v>
      </c>
      <c r="S56" s="56">
        <v>0</v>
      </c>
      <c r="T56" s="56">
        <v>0</v>
      </c>
      <c r="U56" s="56">
        <v>135</v>
      </c>
      <c r="V56" s="56">
        <v>0</v>
      </c>
      <c r="W56" s="56">
        <v>0</v>
      </c>
      <c r="X56" s="56">
        <v>0</v>
      </c>
      <c r="Y56" s="56">
        <v>0</v>
      </c>
      <c r="Z56" s="56">
        <v>0</v>
      </c>
      <c r="AA56" s="56">
        <v>0</v>
      </c>
      <c r="AB56" s="56">
        <v>0</v>
      </c>
      <c r="AC56" s="56">
        <v>0</v>
      </c>
      <c r="AD56" s="56">
        <v>0</v>
      </c>
      <c r="AE56" s="56">
        <v>0</v>
      </c>
      <c r="AF56" s="56">
        <v>0</v>
      </c>
      <c r="AG56" s="56">
        <v>0</v>
      </c>
      <c r="AH56" s="56">
        <v>0</v>
      </c>
      <c r="AI56" s="56">
        <v>0</v>
      </c>
      <c r="AJ56" s="56">
        <v>0</v>
      </c>
      <c r="AK56" s="56">
        <v>0</v>
      </c>
      <c r="AL56" s="56">
        <v>0</v>
      </c>
      <c r="AM56" s="56">
        <v>0</v>
      </c>
      <c r="AN56" s="56">
        <v>0</v>
      </c>
      <c r="AO56" s="56">
        <v>0</v>
      </c>
      <c r="AP56" s="56">
        <v>0</v>
      </c>
      <c r="AQ56" s="56">
        <v>0</v>
      </c>
      <c r="AR56" s="56">
        <v>0</v>
      </c>
      <c r="AS56" s="56">
        <v>0</v>
      </c>
      <c r="AT56" s="57">
        <v>135</v>
      </c>
    </row>
    <row r="57" spans="1:46" ht="24" x14ac:dyDescent="0.2">
      <c r="A57" s="55" t="s">
        <v>139</v>
      </c>
      <c r="B57" s="56">
        <v>0</v>
      </c>
      <c r="C57" s="56">
        <v>0</v>
      </c>
      <c r="D57" s="56">
        <v>0</v>
      </c>
      <c r="E57" s="56">
        <v>0</v>
      </c>
      <c r="F57" s="56">
        <v>0</v>
      </c>
      <c r="G57" s="56">
        <v>0</v>
      </c>
      <c r="H57" s="56">
        <v>0</v>
      </c>
      <c r="I57" s="56">
        <v>0</v>
      </c>
      <c r="J57" s="56">
        <v>0</v>
      </c>
      <c r="K57" s="56">
        <v>0</v>
      </c>
      <c r="L57" s="56">
        <v>0</v>
      </c>
      <c r="M57" s="56">
        <v>0</v>
      </c>
      <c r="N57" s="56">
        <v>0</v>
      </c>
      <c r="O57" s="56">
        <v>0</v>
      </c>
      <c r="P57" s="56">
        <v>0</v>
      </c>
      <c r="Q57" s="56">
        <v>0</v>
      </c>
      <c r="R57" s="56">
        <v>0</v>
      </c>
      <c r="S57" s="56">
        <v>0</v>
      </c>
      <c r="T57" s="56">
        <v>0</v>
      </c>
      <c r="U57" s="56">
        <v>0</v>
      </c>
      <c r="V57" s="56">
        <v>65</v>
      </c>
      <c r="W57" s="56">
        <v>0</v>
      </c>
      <c r="X57" s="56">
        <v>0</v>
      </c>
      <c r="Y57" s="56">
        <v>0</v>
      </c>
      <c r="Z57" s="56">
        <v>0</v>
      </c>
      <c r="AA57" s="56">
        <v>0</v>
      </c>
      <c r="AB57" s="56">
        <v>0</v>
      </c>
      <c r="AC57" s="56">
        <v>0</v>
      </c>
      <c r="AD57" s="56">
        <v>0</v>
      </c>
      <c r="AE57" s="56">
        <v>0</v>
      </c>
      <c r="AF57" s="56">
        <v>0</v>
      </c>
      <c r="AG57" s="56">
        <v>0</v>
      </c>
      <c r="AH57" s="56">
        <v>0</v>
      </c>
      <c r="AI57" s="56">
        <v>0</v>
      </c>
      <c r="AJ57" s="56">
        <v>0</v>
      </c>
      <c r="AK57" s="56">
        <v>0</v>
      </c>
      <c r="AL57" s="56">
        <v>0</v>
      </c>
      <c r="AM57" s="56">
        <v>0</v>
      </c>
      <c r="AN57" s="56">
        <v>0</v>
      </c>
      <c r="AO57" s="56">
        <v>0</v>
      </c>
      <c r="AP57" s="56">
        <v>0</v>
      </c>
      <c r="AQ57" s="56">
        <v>0</v>
      </c>
      <c r="AR57" s="56">
        <v>0</v>
      </c>
      <c r="AS57" s="56">
        <v>0</v>
      </c>
      <c r="AT57" s="57">
        <v>65</v>
      </c>
    </row>
    <row r="58" spans="1:46" ht="24" x14ac:dyDescent="0.2">
      <c r="A58" s="55" t="s">
        <v>140</v>
      </c>
      <c r="B58" s="56">
        <v>0</v>
      </c>
      <c r="C58" s="56">
        <v>0</v>
      </c>
      <c r="D58" s="56">
        <v>0</v>
      </c>
      <c r="E58" s="56">
        <v>0</v>
      </c>
      <c r="F58" s="56">
        <v>0</v>
      </c>
      <c r="G58" s="56">
        <v>0</v>
      </c>
      <c r="H58" s="56">
        <v>0</v>
      </c>
      <c r="I58" s="56">
        <v>0</v>
      </c>
      <c r="J58" s="56">
        <v>0</v>
      </c>
      <c r="K58" s="56">
        <v>0</v>
      </c>
      <c r="L58" s="56">
        <v>0</v>
      </c>
      <c r="M58" s="56">
        <v>0</v>
      </c>
      <c r="N58" s="56">
        <v>0</v>
      </c>
      <c r="O58" s="56">
        <v>0</v>
      </c>
      <c r="P58" s="56">
        <v>0</v>
      </c>
      <c r="Q58" s="56">
        <v>0</v>
      </c>
      <c r="R58" s="56">
        <v>0</v>
      </c>
      <c r="S58" s="56">
        <v>0</v>
      </c>
      <c r="T58" s="56">
        <v>0</v>
      </c>
      <c r="U58" s="56">
        <v>0</v>
      </c>
      <c r="V58" s="56">
        <v>0</v>
      </c>
      <c r="W58" s="56">
        <v>68</v>
      </c>
      <c r="X58" s="56">
        <v>0</v>
      </c>
      <c r="Y58" s="56">
        <v>0</v>
      </c>
      <c r="Z58" s="56">
        <v>0</v>
      </c>
      <c r="AA58" s="56">
        <v>0</v>
      </c>
      <c r="AB58" s="56">
        <v>0</v>
      </c>
      <c r="AC58" s="56">
        <v>0</v>
      </c>
      <c r="AD58" s="56">
        <v>0</v>
      </c>
      <c r="AE58" s="56">
        <v>0</v>
      </c>
      <c r="AF58" s="56">
        <v>0</v>
      </c>
      <c r="AG58" s="56">
        <v>0</v>
      </c>
      <c r="AH58" s="56">
        <v>0</v>
      </c>
      <c r="AI58" s="56">
        <v>0</v>
      </c>
      <c r="AJ58" s="56">
        <v>0</v>
      </c>
      <c r="AK58" s="56">
        <v>0</v>
      </c>
      <c r="AL58" s="56">
        <v>0</v>
      </c>
      <c r="AM58" s="56">
        <v>0</v>
      </c>
      <c r="AN58" s="56">
        <v>0</v>
      </c>
      <c r="AO58" s="56">
        <v>0</v>
      </c>
      <c r="AP58" s="56">
        <v>0</v>
      </c>
      <c r="AQ58" s="56">
        <v>0</v>
      </c>
      <c r="AR58" s="56">
        <v>0</v>
      </c>
      <c r="AS58" s="56">
        <v>0</v>
      </c>
      <c r="AT58" s="57">
        <v>68</v>
      </c>
    </row>
    <row r="59" spans="1:46" x14ac:dyDescent="0.2">
      <c r="A59" s="55" t="s">
        <v>176</v>
      </c>
      <c r="B59" s="56">
        <v>0</v>
      </c>
      <c r="C59" s="56">
        <v>0</v>
      </c>
      <c r="D59" s="56">
        <v>0</v>
      </c>
      <c r="E59" s="56">
        <v>0</v>
      </c>
      <c r="F59" s="56">
        <v>0</v>
      </c>
      <c r="G59" s="56">
        <v>0</v>
      </c>
      <c r="H59" s="56">
        <v>0</v>
      </c>
      <c r="I59" s="56">
        <v>0</v>
      </c>
      <c r="J59" s="56">
        <v>0</v>
      </c>
      <c r="K59" s="56">
        <v>0</v>
      </c>
      <c r="L59" s="56">
        <v>0</v>
      </c>
      <c r="M59" s="56">
        <v>0</v>
      </c>
      <c r="N59" s="56">
        <v>0</v>
      </c>
      <c r="O59" s="56">
        <v>0</v>
      </c>
      <c r="P59" s="56">
        <v>0</v>
      </c>
      <c r="Q59" s="56">
        <v>0</v>
      </c>
      <c r="R59" s="56">
        <v>0</v>
      </c>
      <c r="S59" s="56">
        <v>0</v>
      </c>
      <c r="T59" s="56">
        <v>0</v>
      </c>
      <c r="U59" s="56">
        <v>0</v>
      </c>
      <c r="V59" s="56">
        <v>0</v>
      </c>
      <c r="W59" s="56">
        <v>0</v>
      </c>
      <c r="X59" s="56">
        <v>77</v>
      </c>
      <c r="Y59" s="56">
        <v>0</v>
      </c>
      <c r="Z59" s="56">
        <v>0</v>
      </c>
      <c r="AA59" s="56">
        <v>0</v>
      </c>
      <c r="AB59" s="56">
        <v>0</v>
      </c>
      <c r="AC59" s="56">
        <v>0</v>
      </c>
      <c r="AD59" s="56">
        <v>0</v>
      </c>
      <c r="AE59" s="56">
        <v>0</v>
      </c>
      <c r="AF59" s="56">
        <v>0</v>
      </c>
      <c r="AG59" s="56">
        <v>0</v>
      </c>
      <c r="AH59" s="56">
        <v>0</v>
      </c>
      <c r="AI59" s="56">
        <v>0</v>
      </c>
      <c r="AJ59" s="56">
        <v>0</v>
      </c>
      <c r="AK59" s="56">
        <v>0</v>
      </c>
      <c r="AL59" s="56">
        <v>0</v>
      </c>
      <c r="AM59" s="56">
        <v>0</v>
      </c>
      <c r="AN59" s="56">
        <v>0</v>
      </c>
      <c r="AO59" s="56">
        <v>0</v>
      </c>
      <c r="AP59" s="56">
        <v>0</v>
      </c>
      <c r="AQ59" s="56">
        <v>0</v>
      </c>
      <c r="AR59" s="56">
        <v>0</v>
      </c>
      <c r="AS59" s="56">
        <v>0</v>
      </c>
      <c r="AT59" s="57">
        <v>77</v>
      </c>
    </row>
    <row r="60" spans="1:46" x14ac:dyDescent="0.2">
      <c r="A60" s="55" t="s">
        <v>177</v>
      </c>
      <c r="B60" s="56">
        <v>0</v>
      </c>
      <c r="C60" s="56">
        <v>0</v>
      </c>
      <c r="D60" s="56">
        <v>0</v>
      </c>
      <c r="E60" s="56">
        <v>0</v>
      </c>
      <c r="F60" s="56">
        <v>0</v>
      </c>
      <c r="G60" s="56">
        <v>0</v>
      </c>
      <c r="H60" s="56">
        <v>0</v>
      </c>
      <c r="I60" s="56">
        <v>0</v>
      </c>
      <c r="J60" s="56">
        <v>0</v>
      </c>
      <c r="K60" s="56">
        <v>0</v>
      </c>
      <c r="L60" s="56">
        <v>0</v>
      </c>
      <c r="M60" s="56">
        <v>0</v>
      </c>
      <c r="N60" s="56">
        <v>0</v>
      </c>
      <c r="O60" s="56">
        <v>0</v>
      </c>
      <c r="P60" s="56">
        <v>0</v>
      </c>
      <c r="Q60" s="56">
        <v>0</v>
      </c>
      <c r="R60" s="56">
        <v>0</v>
      </c>
      <c r="S60" s="56">
        <v>0</v>
      </c>
      <c r="T60" s="56">
        <v>0</v>
      </c>
      <c r="U60" s="56">
        <v>0</v>
      </c>
      <c r="V60" s="56">
        <v>0</v>
      </c>
      <c r="W60" s="56">
        <v>0</v>
      </c>
      <c r="X60" s="56">
        <v>0</v>
      </c>
      <c r="Y60" s="56">
        <v>324</v>
      </c>
      <c r="Z60" s="56">
        <v>0</v>
      </c>
      <c r="AA60" s="56">
        <v>0</v>
      </c>
      <c r="AB60" s="56">
        <v>0</v>
      </c>
      <c r="AC60" s="56">
        <v>0</v>
      </c>
      <c r="AD60" s="56">
        <v>0</v>
      </c>
      <c r="AE60" s="56">
        <v>0</v>
      </c>
      <c r="AF60" s="56">
        <v>0</v>
      </c>
      <c r="AG60" s="56">
        <v>0</v>
      </c>
      <c r="AH60" s="56">
        <v>0</v>
      </c>
      <c r="AI60" s="56">
        <v>0</v>
      </c>
      <c r="AJ60" s="56">
        <v>0</v>
      </c>
      <c r="AK60" s="56">
        <v>0</v>
      </c>
      <c r="AL60" s="56">
        <v>0</v>
      </c>
      <c r="AM60" s="56">
        <v>0</v>
      </c>
      <c r="AN60" s="56">
        <v>0</v>
      </c>
      <c r="AO60" s="56">
        <v>0</v>
      </c>
      <c r="AP60" s="56">
        <v>0</v>
      </c>
      <c r="AQ60" s="56">
        <v>0</v>
      </c>
      <c r="AR60" s="56">
        <v>0</v>
      </c>
      <c r="AS60" s="56">
        <v>0</v>
      </c>
      <c r="AT60" s="57">
        <v>324</v>
      </c>
    </row>
    <row r="61" spans="1:46" x14ac:dyDescent="0.2">
      <c r="A61" s="55" t="s">
        <v>178</v>
      </c>
      <c r="B61" s="56">
        <v>0</v>
      </c>
      <c r="C61" s="56">
        <v>0</v>
      </c>
      <c r="D61" s="56">
        <v>0</v>
      </c>
      <c r="E61" s="56">
        <v>0</v>
      </c>
      <c r="F61" s="56">
        <v>0</v>
      </c>
      <c r="G61" s="56">
        <v>0</v>
      </c>
      <c r="H61" s="56">
        <v>0</v>
      </c>
      <c r="I61" s="56">
        <v>0</v>
      </c>
      <c r="J61" s="56">
        <v>0</v>
      </c>
      <c r="K61" s="56">
        <v>0</v>
      </c>
      <c r="L61" s="56">
        <v>0</v>
      </c>
      <c r="M61" s="56">
        <v>0</v>
      </c>
      <c r="N61" s="56">
        <v>0</v>
      </c>
      <c r="O61" s="56">
        <v>0</v>
      </c>
      <c r="P61" s="56">
        <v>0</v>
      </c>
      <c r="Q61" s="56">
        <v>0</v>
      </c>
      <c r="R61" s="56">
        <v>0</v>
      </c>
      <c r="S61" s="56">
        <v>0</v>
      </c>
      <c r="T61" s="56">
        <v>0</v>
      </c>
      <c r="U61" s="56">
        <v>0</v>
      </c>
      <c r="V61" s="56">
        <v>0</v>
      </c>
      <c r="W61" s="56">
        <v>0</v>
      </c>
      <c r="X61" s="56">
        <v>0</v>
      </c>
      <c r="Y61" s="56">
        <v>0</v>
      </c>
      <c r="Z61" s="56">
        <v>25</v>
      </c>
      <c r="AA61" s="56">
        <v>0</v>
      </c>
      <c r="AB61" s="56">
        <v>0</v>
      </c>
      <c r="AC61" s="56">
        <v>0</v>
      </c>
      <c r="AD61" s="56">
        <v>0</v>
      </c>
      <c r="AE61" s="56">
        <v>0</v>
      </c>
      <c r="AF61" s="56">
        <v>0</v>
      </c>
      <c r="AG61" s="56">
        <v>0</v>
      </c>
      <c r="AH61" s="56">
        <v>0</v>
      </c>
      <c r="AI61" s="56">
        <v>0</v>
      </c>
      <c r="AJ61" s="56">
        <v>0</v>
      </c>
      <c r="AK61" s="56">
        <v>0</v>
      </c>
      <c r="AL61" s="56">
        <v>0</v>
      </c>
      <c r="AM61" s="56">
        <v>0</v>
      </c>
      <c r="AN61" s="56">
        <v>0</v>
      </c>
      <c r="AO61" s="56">
        <v>0</v>
      </c>
      <c r="AP61" s="56">
        <v>0</v>
      </c>
      <c r="AQ61" s="56">
        <v>0</v>
      </c>
      <c r="AR61" s="56">
        <v>0</v>
      </c>
      <c r="AS61" s="56">
        <v>0</v>
      </c>
      <c r="AT61" s="57">
        <v>25</v>
      </c>
    </row>
    <row r="62" spans="1:46" x14ac:dyDescent="0.2">
      <c r="A62" s="55" t="s">
        <v>179</v>
      </c>
      <c r="B62" s="56">
        <v>0</v>
      </c>
      <c r="C62" s="56">
        <v>0</v>
      </c>
      <c r="D62" s="56">
        <v>0</v>
      </c>
      <c r="E62" s="56">
        <v>0</v>
      </c>
      <c r="F62" s="56">
        <v>0</v>
      </c>
      <c r="G62" s="56">
        <v>0</v>
      </c>
      <c r="H62" s="56">
        <v>0</v>
      </c>
      <c r="I62" s="56">
        <v>0</v>
      </c>
      <c r="J62" s="56">
        <v>0</v>
      </c>
      <c r="K62" s="56">
        <v>0</v>
      </c>
      <c r="L62" s="56">
        <v>0</v>
      </c>
      <c r="M62" s="56">
        <v>0</v>
      </c>
      <c r="N62" s="56">
        <v>0</v>
      </c>
      <c r="O62" s="56">
        <v>0</v>
      </c>
      <c r="P62" s="56">
        <v>0</v>
      </c>
      <c r="Q62" s="56">
        <v>0</v>
      </c>
      <c r="R62" s="56">
        <v>0</v>
      </c>
      <c r="S62" s="56">
        <v>0</v>
      </c>
      <c r="T62" s="56">
        <v>0</v>
      </c>
      <c r="U62" s="56">
        <v>0</v>
      </c>
      <c r="V62" s="56">
        <v>0</v>
      </c>
      <c r="W62" s="56">
        <v>0</v>
      </c>
      <c r="X62" s="56">
        <v>0</v>
      </c>
      <c r="Y62" s="56">
        <v>0</v>
      </c>
      <c r="Z62" s="56">
        <v>0</v>
      </c>
      <c r="AA62" s="56">
        <v>216</v>
      </c>
      <c r="AB62" s="56">
        <v>0</v>
      </c>
      <c r="AC62" s="56">
        <v>0</v>
      </c>
      <c r="AD62" s="56">
        <v>0</v>
      </c>
      <c r="AE62" s="56">
        <v>0</v>
      </c>
      <c r="AF62" s="56">
        <v>0</v>
      </c>
      <c r="AG62" s="56">
        <v>0</v>
      </c>
      <c r="AH62" s="56">
        <v>0</v>
      </c>
      <c r="AI62" s="56">
        <v>0</v>
      </c>
      <c r="AJ62" s="56">
        <v>0</v>
      </c>
      <c r="AK62" s="56">
        <v>0</v>
      </c>
      <c r="AL62" s="56">
        <v>0</v>
      </c>
      <c r="AM62" s="56">
        <v>0</v>
      </c>
      <c r="AN62" s="56">
        <v>0</v>
      </c>
      <c r="AO62" s="56">
        <v>0</v>
      </c>
      <c r="AP62" s="56">
        <v>0</v>
      </c>
      <c r="AQ62" s="56">
        <v>0</v>
      </c>
      <c r="AR62" s="56">
        <v>0</v>
      </c>
      <c r="AS62" s="56">
        <v>0</v>
      </c>
      <c r="AT62" s="57">
        <v>216</v>
      </c>
    </row>
    <row r="63" spans="1:46" ht="24" x14ac:dyDescent="0.2">
      <c r="A63" s="55" t="s">
        <v>180</v>
      </c>
      <c r="B63" s="56">
        <v>0</v>
      </c>
      <c r="C63" s="56">
        <v>0</v>
      </c>
      <c r="D63" s="56">
        <v>0</v>
      </c>
      <c r="E63" s="56">
        <v>0</v>
      </c>
      <c r="F63" s="56">
        <v>0</v>
      </c>
      <c r="G63" s="56">
        <v>0</v>
      </c>
      <c r="H63" s="56">
        <v>0</v>
      </c>
      <c r="I63" s="56">
        <v>0</v>
      </c>
      <c r="J63" s="56">
        <v>0</v>
      </c>
      <c r="K63" s="56">
        <v>0</v>
      </c>
      <c r="L63" s="56">
        <v>0</v>
      </c>
      <c r="M63" s="56">
        <v>0</v>
      </c>
      <c r="N63" s="56">
        <v>0</v>
      </c>
      <c r="O63" s="56">
        <v>0</v>
      </c>
      <c r="P63" s="56">
        <v>0</v>
      </c>
      <c r="Q63" s="56">
        <v>0</v>
      </c>
      <c r="R63" s="56">
        <v>0</v>
      </c>
      <c r="S63" s="56">
        <v>0</v>
      </c>
      <c r="T63" s="56">
        <v>0</v>
      </c>
      <c r="U63" s="56">
        <v>0</v>
      </c>
      <c r="V63" s="56">
        <v>0</v>
      </c>
      <c r="W63" s="56">
        <v>0</v>
      </c>
      <c r="X63" s="56">
        <v>0</v>
      </c>
      <c r="Y63" s="56">
        <v>0</v>
      </c>
      <c r="Z63" s="56">
        <v>0</v>
      </c>
      <c r="AA63" s="56">
        <v>0</v>
      </c>
      <c r="AB63" s="56">
        <v>341</v>
      </c>
      <c r="AC63" s="56">
        <v>0</v>
      </c>
      <c r="AD63" s="56">
        <v>0</v>
      </c>
      <c r="AE63" s="56">
        <v>0</v>
      </c>
      <c r="AF63" s="56">
        <v>0</v>
      </c>
      <c r="AG63" s="56">
        <v>0</v>
      </c>
      <c r="AH63" s="56">
        <v>0</v>
      </c>
      <c r="AI63" s="56">
        <v>0</v>
      </c>
      <c r="AJ63" s="56">
        <v>0</v>
      </c>
      <c r="AK63" s="56">
        <v>0</v>
      </c>
      <c r="AL63" s="56">
        <v>0</v>
      </c>
      <c r="AM63" s="56">
        <v>0</v>
      </c>
      <c r="AN63" s="56">
        <v>0</v>
      </c>
      <c r="AO63" s="56">
        <v>0</v>
      </c>
      <c r="AP63" s="56">
        <v>0</v>
      </c>
      <c r="AQ63" s="56">
        <v>0</v>
      </c>
      <c r="AR63" s="56">
        <v>0</v>
      </c>
      <c r="AS63" s="56">
        <v>0</v>
      </c>
      <c r="AT63" s="57">
        <v>341</v>
      </c>
    </row>
    <row r="64" spans="1:46" x14ac:dyDescent="0.2">
      <c r="A64" s="55" t="s">
        <v>181</v>
      </c>
      <c r="B64" s="56">
        <v>0</v>
      </c>
      <c r="C64" s="56">
        <v>0</v>
      </c>
      <c r="D64" s="56">
        <v>0</v>
      </c>
      <c r="E64" s="56">
        <v>0</v>
      </c>
      <c r="F64" s="56">
        <v>0</v>
      </c>
      <c r="G64" s="56">
        <v>0</v>
      </c>
      <c r="H64" s="56">
        <v>0</v>
      </c>
      <c r="I64" s="56">
        <v>0</v>
      </c>
      <c r="J64" s="56">
        <v>0</v>
      </c>
      <c r="K64" s="56">
        <v>0</v>
      </c>
      <c r="L64" s="56">
        <v>0</v>
      </c>
      <c r="M64" s="56">
        <v>0</v>
      </c>
      <c r="N64" s="56">
        <v>0</v>
      </c>
      <c r="O64" s="56">
        <v>0</v>
      </c>
      <c r="P64" s="56">
        <v>0</v>
      </c>
      <c r="Q64" s="56">
        <v>0</v>
      </c>
      <c r="R64" s="56">
        <v>0</v>
      </c>
      <c r="S64" s="56">
        <v>0</v>
      </c>
      <c r="T64" s="56">
        <v>0</v>
      </c>
      <c r="U64" s="56">
        <v>0</v>
      </c>
      <c r="V64" s="56">
        <v>0</v>
      </c>
      <c r="W64" s="56">
        <v>0</v>
      </c>
      <c r="X64" s="56">
        <v>0</v>
      </c>
      <c r="Y64" s="56">
        <v>0</v>
      </c>
      <c r="Z64" s="56">
        <v>0</v>
      </c>
      <c r="AA64" s="56">
        <v>0</v>
      </c>
      <c r="AB64" s="56">
        <v>0</v>
      </c>
      <c r="AC64" s="56">
        <v>330</v>
      </c>
      <c r="AD64" s="56">
        <v>0</v>
      </c>
      <c r="AE64" s="56">
        <v>0</v>
      </c>
      <c r="AF64" s="56">
        <v>0</v>
      </c>
      <c r="AG64" s="56">
        <v>0</v>
      </c>
      <c r="AH64" s="56">
        <v>0</v>
      </c>
      <c r="AI64" s="56">
        <v>0</v>
      </c>
      <c r="AJ64" s="56">
        <v>0</v>
      </c>
      <c r="AK64" s="56">
        <v>0</v>
      </c>
      <c r="AL64" s="56">
        <v>0</v>
      </c>
      <c r="AM64" s="56">
        <v>0</v>
      </c>
      <c r="AN64" s="56">
        <v>0</v>
      </c>
      <c r="AO64" s="56">
        <v>0</v>
      </c>
      <c r="AP64" s="56">
        <v>0</v>
      </c>
      <c r="AQ64" s="56">
        <v>0</v>
      </c>
      <c r="AR64" s="56">
        <v>0</v>
      </c>
      <c r="AS64" s="56">
        <v>0</v>
      </c>
      <c r="AT64" s="57">
        <v>330</v>
      </c>
    </row>
    <row r="65" spans="1:46" ht="36" x14ac:dyDescent="0.2">
      <c r="A65" s="55" t="s">
        <v>182</v>
      </c>
      <c r="B65" s="56">
        <v>0</v>
      </c>
      <c r="C65" s="56">
        <v>0</v>
      </c>
      <c r="D65" s="56">
        <v>0</v>
      </c>
      <c r="E65" s="56">
        <v>0</v>
      </c>
      <c r="F65" s="56">
        <v>0</v>
      </c>
      <c r="G65" s="56">
        <v>0</v>
      </c>
      <c r="H65" s="56">
        <v>0</v>
      </c>
      <c r="I65" s="56">
        <v>0</v>
      </c>
      <c r="J65" s="56">
        <v>0</v>
      </c>
      <c r="K65" s="56">
        <v>0</v>
      </c>
      <c r="L65" s="56">
        <v>0</v>
      </c>
      <c r="M65" s="56">
        <v>0</v>
      </c>
      <c r="N65" s="56">
        <v>0</v>
      </c>
      <c r="O65" s="56">
        <v>0</v>
      </c>
      <c r="P65" s="56">
        <v>0</v>
      </c>
      <c r="Q65" s="56">
        <v>0</v>
      </c>
      <c r="R65" s="56">
        <v>0</v>
      </c>
      <c r="S65" s="56">
        <v>0</v>
      </c>
      <c r="T65" s="56">
        <v>0</v>
      </c>
      <c r="U65" s="56">
        <v>0</v>
      </c>
      <c r="V65" s="56">
        <v>0</v>
      </c>
      <c r="W65" s="56">
        <v>0</v>
      </c>
      <c r="X65" s="56">
        <v>0</v>
      </c>
      <c r="Y65" s="56">
        <v>0</v>
      </c>
      <c r="Z65" s="56">
        <v>0</v>
      </c>
      <c r="AA65" s="56">
        <v>0</v>
      </c>
      <c r="AB65" s="56">
        <v>0</v>
      </c>
      <c r="AC65" s="56">
        <v>0</v>
      </c>
      <c r="AD65" s="56">
        <v>420</v>
      </c>
      <c r="AE65" s="56">
        <v>0</v>
      </c>
      <c r="AF65" s="56">
        <v>0</v>
      </c>
      <c r="AG65" s="56">
        <v>0</v>
      </c>
      <c r="AH65" s="56">
        <v>0</v>
      </c>
      <c r="AI65" s="56">
        <v>0</v>
      </c>
      <c r="AJ65" s="56">
        <v>0</v>
      </c>
      <c r="AK65" s="56">
        <v>0</v>
      </c>
      <c r="AL65" s="56">
        <v>0</v>
      </c>
      <c r="AM65" s="56">
        <v>0</v>
      </c>
      <c r="AN65" s="56">
        <v>0</v>
      </c>
      <c r="AO65" s="56">
        <v>0</v>
      </c>
      <c r="AP65" s="56">
        <v>0</v>
      </c>
      <c r="AQ65" s="56">
        <v>0</v>
      </c>
      <c r="AR65" s="56">
        <v>0</v>
      </c>
      <c r="AS65" s="56">
        <v>0</v>
      </c>
      <c r="AT65" s="57">
        <v>420</v>
      </c>
    </row>
    <row r="66" spans="1:46" ht="24" x14ac:dyDescent="0.2">
      <c r="A66" s="55" t="s">
        <v>183</v>
      </c>
      <c r="B66" s="56">
        <v>0</v>
      </c>
      <c r="C66" s="56">
        <v>0</v>
      </c>
      <c r="D66" s="56">
        <v>0</v>
      </c>
      <c r="E66" s="56">
        <v>0</v>
      </c>
      <c r="F66" s="56">
        <v>0</v>
      </c>
      <c r="G66" s="56">
        <v>0</v>
      </c>
      <c r="H66" s="56">
        <v>0</v>
      </c>
      <c r="I66" s="56">
        <v>0</v>
      </c>
      <c r="J66" s="56">
        <v>0</v>
      </c>
      <c r="K66" s="56">
        <v>0</v>
      </c>
      <c r="L66" s="56">
        <v>0</v>
      </c>
      <c r="M66" s="56">
        <v>0</v>
      </c>
      <c r="N66" s="56">
        <v>0</v>
      </c>
      <c r="O66" s="56">
        <v>0</v>
      </c>
      <c r="P66" s="56">
        <v>0</v>
      </c>
      <c r="Q66" s="56">
        <v>0</v>
      </c>
      <c r="R66" s="56">
        <v>0</v>
      </c>
      <c r="S66" s="56">
        <v>0</v>
      </c>
      <c r="T66" s="56">
        <v>0</v>
      </c>
      <c r="U66" s="56">
        <v>0</v>
      </c>
      <c r="V66" s="56">
        <v>0</v>
      </c>
      <c r="W66" s="56">
        <v>0</v>
      </c>
      <c r="X66" s="56">
        <v>0</v>
      </c>
      <c r="Y66" s="56">
        <v>0</v>
      </c>
      <c r="Z66" s="56">
        <v>0</v>
      </c>
      <c r="AA66" s="56">
        <v>0</v>
      </c>
      <c r="AB66" s="56">
        <v>0</v>
      </c>
      <c r="AC66" s="56">
        <v>0</v>
      </c>
      <c r="AD66" s="56">
        <v>0</v>
      </c>
      <c r="AE66" s="56">
        <v>471</v>
      </c>
      <c r="AF66" s="56">
        <v>0</v>
      </c>
      <c r="AG66" s="56">
        <v>0</v>
      </c>
      <c r="AH66" s="56">
        <v>0</v>
      </c>
      <c r="AI66" s="56">
        <v>0</v>
      </c>
      <c r="AJ66" s="56">
        <v>0</v>
      </c>
      <c r="AK66" s="56">
        <v>0</v>
      </c>
      <c r="AL66" s="56">
        <v>0</v>
      </c>
      <c r="AM66" s="56">
        <v>0</v>
      </c>
      <c r="AN66" s="56">
        <v>0</v>
      </c>
      <c r="AO66" s="56">
        <v>0</v>
      </c>
      <c r="AP66" s="56">
        <v>0</v>
      </c>
      <c r="AQ66" s="56">
        <v>0</v>
      </c>
      <c r="AR66" s="56">
        <v>0</v>
      </c>
      <c r="AS66" s="56">
        <v>0</v>
      </c>
      <c r="AT66" s="57">
        <v>471</v>
      </c>
    </row>
    <row r="67" spans="1:46" ht="36" x14ac:dyDescent="0.2">
      <c r="A67" s="55" t="s">
        <v>141</v>
      </c>
      <c r="B67" s="56">
        <v>0</v>
      </c>
      <c r="C67" s="56">
        <v>0</v>
      </c>
      <c r="D67" s="56">
        <v>0</v>
      </c>
      <c r="E67" s="56">
        <v>0</v>
      </c>
      <c r="F67" s="56">
        <v>0</v>
      </c>
      <c r="G67" s="56">
        <v>0</v>
      </c>
      <c r="H67" s="56">
        <v>0</v>
      </c>
      <c r="I67" s="56">
        <v>0</v>
      </c>
      <c r="J67" s="56">
        <v>0</v>
      </c>
      <c r="K67" s="56">
        <v>0</v>
      </c>
      <c r="L67" s="56">
        <v>0</v>
      </c>
      <c r="M67" s="56">
        <v>0</v>
      </c>
      <c r="N67" s="56">
        <v>0</v>
      </c>
      <c r="O67" s="56">
        <v>0</v>
      </c>
      <c r="P67" s="56">
        <v>0</v>
      </c>
      <c r="Q67" s="56">
        <v>0</v>
      </c>
      <c r="R67" s="56">
        <v>0</v>
      </c>
      <c r="S67" s="56">
        <v>0</v>
      </c>
      <c r="T67" s="56">
        <v>0</v>
      </c>
      <c r="U67" s="56">
        <v>0</v>
      </c>
      <c r="V67" s="56">
        <v>0</v>
      </c>
      <c r="W67" s="56">
        <v>0</v>
      </c>
      <c r="X67" s="56">
        <v>0</v>
      </c>
      <c r="Y67" s="56">
        <v>0</v>
      </c>
      <c r="Z67" s="56">
        <v>0</v>
      </c>
      <c r="AA67" s="56">
        <v>0</v>
      </c>
      <c r="AB67" s="56">
        <v>0</v>
      </c>
      <c r="AC67" s="56">
        <v>0</v>
      </c>
      <c r="AD67" s="56">
        <v>0</v>
      </c>
      <c r="AE67" s="56">
        <v>0</v>
      </c>
      <c r="AF67" s="56">
        <v>292</v>
      </c>
      <c r="AG67" s="56">
        <v>0</v>
      </c>
      <c r="AH67" s="56">
        <v>0</v>
      </c>
      <c r="AI67" s="56">
        <v>0</v>
      </c>
      <c r="AJ67" s="56">
        <v>0</v>
      </c>
      <c r="AK67" s="56">
        <v>0</v>
      </c>
      <c r="AL67" s="56">
        <v>0</v>
      </c>
      <c r="AM67" s="56">
        <v>0</v>
      </c>
      <c r="AN67" s="56">
        <v>0</v>
      </c>
      <c r="AO67" s="56">
        <v>0</v>
      </c>
      <c r="AP67" s="56">
        <v>0</v>
      </c>
      <c r="AQ67" s="56">
        <v>0</v>
      </c>
      <c r="AR67" s="56">
        <v>0</v>
      </c>
      <c r="AS67" s="56">
        <v>0</v>
      </c>
      <c r="AT67" s="57">
        <v>292</v>
      </c>
    </row>
    <row r="68" spans="1:46" ht="24" x14ac:dyDescent="0.2">
      <c r="A68" s="55" t="s">
        <v>142</v>
      </c>
      <c r="B68" s="56">
        <v>0</v>
      </c>
      <c r="C68" s="56">
        <v>0</v>
      </c>
      <c r="D68" s="56">
        <v>0</v>
      </c>
      <c r="E68" s="56">
        <v>0</v>
      </c>
      <c r="F68" s="56">
        <v>0</v>
      </c>
      <c r="G68" s="56">
        <v>0</v>
      </c>
      <c r="H68" s="56">
        <v>0</v>
      </c>
      <c r="I68" s="56">
        <v>0</v>
      </c>
      <c r="J68" s="56">
        <v>0</v>
      </c>
      <c r="K68" s="56">
        <v>0</v>
      </c>
      <c r="L68" s="56">
        <v>0</v>
      </c>
      <c r="M68" s="56">
        <v>0</v>
      </c>
      <c r="N68" s="56">
        <v>0</v>
      </c>
      <c r="O68" s="56">
        <v>0</v>
      </c>
      <c r="P68" s="56">
        <v>0</v>
      </c>
      <c r="Q68" s="56">
        <v>0</v>
      </c>
      <c r="R68" s="56">
        <v>0</v>
      </c>
      <c r="S68" s="56">
        <v>0</v>
      </c>
      <c r="T68" s="56">
        <v>0</v>
      </c>
      <c r="U68" s="56">
        <v>0</v>
      </c>
      <c r="V68" s="56">
        <v>0</v>
      </c>
      <c r="W68" s="56">
        <v>0</v>
      </c>
      <c r="X68" s="56">
        <v>0</v>
      </c>
      <c r="Y68" s="56">
        <v>0</v>
      </c>
      <c r="Z68" s="56">
        <v>0</v>
      </c>
      <c r="AA68" s="56">
        <v>0</v>
      </c>
      <c r="AB68" s="56">
        <v>0</v>
      </c>
      <c r="AC68" s="56">
        <v>0</v>
      </c>
      <c r="AD68" s="56">
        <v>0</v>
      </c>
      <c r="AE68" s="56">
        <v>0</v>
      </c>
      <c r="AF68" s="56">
        <v>0</v>
      </c>
      <c r="AG68" s="56">
        <v>226</v>
      </c>
      <c r="AH68" s="56">
        <v>0</v>
      </c>
      <c r="AI68" s="56">
        <v>0</v>
      </c>
      <c r="AJ68" s="56">
        <v>0</v>
      </c>
      <c r="AK68" s="56">
        <v>0</v>
      </c>
      <c r="AL68" s="56">
        <v>0</v>
      </c>
      <c r="AM68" s="56">
        <v>0</v>
      </c>
      <c r="AN68" s="56">
        <v>0</v>
      </c>
      <c r="AO68" s="56">
        <v>0</v>
      </c>
      <c r="AP68" s="56">
        <v>0</v>
      </c>
      <c r="AQ68" s="56">
        <v>0</v>
      </c>
      <c r="AR68" s="56">
        <v>0</v>
      </c>
      <c r="AS68" s="56">
        <v>0</v>
      </c>
      <c r="AT68" s="57">
        <v>226</v>
      </c>
    </row>
    <row r="69" spans="1:46" ht="24" x14ac:dyDescent="0.2">
      <c r="A69" s="55" t="s">
        <v>143</v>
      </c>
      <c r="B69" s="56">
        <v>0</v>
      </c>
      <c r="C69" s="56">
        <v>0</v>
      </c>
      <c r="D69" s="56">
        <v>0</v>
      </c>
      <c r="E69" s="56">
        <v>0</v>
      </c>
      <c r="F69" s="56">
        <v>0</v>
      </c>
      <c r="G69" s="56">
        <v>0</v>
      </c>
      <c r="H69" s="56">
        <v>0</v>
      </c>
      <c r="I69" s="56">
        <v>0</v>
      </c>
      <c r="J69" s="56">
        <v>0</v>
      </c>
      <c r="K69" s="56">
        <v>0</v>
      </c>
      <c r="L69" s="56">
        <v>0</v>
      </c>
      <c r="M69" s="56">
        <v>0</v>
      </c>
      <c r="N69" s="56">
        <v>0</v>
      </c>
      <c r="O69" s="56">
        <v>0</v>
      </c>
      <c r="P69" s="56">
        <v>0</v>
      </c>
      <c r="Q69" s="56">
        <v>0</v>
      </c>
      <c r="R69" s="56">
        <v>0</v>
      </c>
      <c r="S69" s="56">
        <v>0</v>
      </c>
      <c r="T69" s="56">
        <v>0</v>
      </c>
      <c r="U69" s="56">
        <v>0</v>
      </c>
      <c r="V69" s="56">
        <v>0</v>
      </c>
      <c r="W69" s="56">
        <v>0</v>
      </c>
      <c r="X69" s="56">
        <v>0</v>
      </c>
      <c r="Y69" s="56">
        <v>0</v>
      </c>
      <c r="Z69" s="56">
        <v>0</v>
      </c>
      <c r="AA69" s="56">
        <v>0</v>
      </c>
      <c r="AB69" s="56">
        <v>0</v>
      </c>
      <c r="AC69" s="56">
        <v>0</v>
      </c>
      <c r="AD69" s="56">
        <v>0</v>
      </c>
      <c r="AE69" s="56">
        <v>0</v>
      </c>
      <c r="AF69" s="56">
        <v>0</v>
      </c>
      <c r="AG69" s="56">
        <v>0</v>
      </c>
      <c r="AH69" s="56">
        <v>187</v>
      </c>
      <c r="AI69" s="56">
        <v>0</v>
      </c>
      <c r="AJ69" s="56">
        <v>0</v>
      </c>
      <c r="AK69" s="56">
        <v>0</v>
      </c>
      <c r="AL69" s="56">
        <v>0</v>
      </c>
      <c r="AM69" s="56">
        <v>0</v>
      </c>
      <c r="AN69" s="56">
        <v>0</v>
      </c>
      <c r="AO69" s="56">
        <v>0</v>
      </c>
      <c r="AP69" s="56">
        <v>0</v>
      </c>
      <c r="AQ69" s="56">
        <v>0</v>
      </c>
      <c r="AR69" s="56">
        <v>0</v>
      </c>
      <c r="AS69" s="56">
        <v>0</v>
      </c>
      <c r="AT69" s="57">
        <v>187</v>
      </c>
    </row>
    <row r="70" spans="1:46" ht="36" x14ac:dyDescent="0.2">
      <c r="A70" s="55" t="s">
        <v>144</v>
      </c>
      <c r="B70" s="56">
        <v>0</v>
      </c>
      <c r="C70" s="56">
        <v>0</v>
      </c>
      <c r="D70" s="56">
        <v>0</v>
      </c>
      <c r="E70" s="56">
        <v>0</v>
      </c>
      <c r="F70" s="56">
        <v>0</v>
      </c>
      <c r="G70" s="56">
        <v>0</v>
      </c>
      <c r="H70" s="56">
        <v>0</v>
      </c>
      <c r="I70" s="56">
        <v>0</v>
      </c>
      <c r="J70" s="56">
        <v>0</v>
      </c>
      <c r="K70" s="56">
        <v>0</v>
      </c>
      <c r="L70" s="56">
        <v>0</v>
      </c>
      <c r="M70" s="56">
        <v>0</v>
      </c>
      <c r="N70" s="56">
        <v>0</v>
      </c>
      <c r="O70" s="56">
        <v>0</v>
      </c>
      <c r="P70" s="56">
        <v>0</v>
      </c>
      <c r="Q70" s="56">
        <v>0</v>
      </c>
      <c r="R70" s="56">
        <v>0</v>
      </c>
      <c r="S70" s="56">
        <v>0</v>
      </c>
      <c r="T70" s="56">
        <v>0</v>
      </c>
      <c r="U70" s="56">
        <v>0</v>
      </c>
      <c r="V70" s="56">
        <v>0</v>
      </c>
      <c r="W70" s="56">
        <v>0</v>
      </c>
      <c r="X70" s="56">
        <v>0</v>
      </c>
      <c r="Y70" s="56">
        <v>0</v>
      </c>
      <c r="Z70" s="56">
        <v>0</v>
      </c>
      <c r="AA70" s="56">
        <v>0</v>
      </c>
      <c r="AB70" s="56">
        <v>0</v>
      </c>
      <c r="AC70" s="56">
        <v>0</v>
      </c>
      <c r="AD70" s="56">
        <v>0</v>
      </c>
      <c r="AE70" s="56">
        <v>0</v>
      </c>
      <c r="AF70" s="56">
        <v>0</v>
      </c>
      <c r="AG70" s="56">
        <v>0</v>
      </c>
      <c r="AH70" s="56">
        <v>0</v>
      </c>
      <c r="AI70" s="56">
        <v>926</v>
      </c>
      <c r="AJ70" s="56">
        <v>0</v>
      </c>
      <c r="AK70" s="56">
        <v>0</v>
      </c>
      <c r="AL70" s="56">
        <v>0</v>
      </c>
      <c r="AM70" s="56">
        <v>0</v>
      </c>
      <c r="AN70" s="56">
        <v>0</v>
      </c>
      <c r="AO70" s="56">
        <v>0</v>
      </c>
      <c r="AP70" s="56">
        <v>0</v>
      </c>
      <c r="AQ70" s="56">
        <v>0</v>
      </c>
      <c r="AR70" s="56">
        <v>0</v>
      </c>
      <c r="AS70" s="56">
        <v>0</v>
      </c>
      <c r="AT70" s="57">
        <v>926</v>
      </c>
    </row>
    <row r="71" spans="1:46" ht="36" x14ac:dyDescent="0.2">
      <c r="A71" s="55" t="s">
        <v>184</v>
      </c>
      <c r="B71" s="56">
        <v>0</v>
      </c>
      <c r="C71" s="56">
        <v>0</v>
      </c>
      <c r="D71" s="56">
        <v>0</v>
      </c>
      <c r="E71" s="56">
        <v>0</v>
      </c>
      <c r="F71" s="56">
        <v>0</v>
      </c>
      <c r="G71" s="56">
        <v>0</v>
      </c>
      <c r="H71" s="56">
        <v>0</v>
      </c>
      <c r="I71" s="56">
        <v>0</v>
      </c>
      <c r="J71" s="56">
        <v>0</v>
      </c>
      <c r="K71" s="56">
        <v>0</v>
      </c>
      <c r="L71" s="56">
        <v>0</v>
      </c>
      <c r="M71" s="56">
        <v>0</v>
      </c>
      <c r="N71" s="56">
        <v>0</v>
      </c>
      <c r="O71" s="56">
        <v>0</v>
      </c>
      <c r="P71" s="56">
        <v>0</v>
      </c>
      <c r="Q71" s="56">
        <v>0</v>
      </c>
      <c r="R71" s="56">
        <v>0</v>
      </c>
      <c r="S71" s="56">
        <v>0</v>
      </c>
      <c r="T71" s="56">
        <v>0</v>
      </c>
      <c r="U71" s="56">
        <v>0</v>
      </c>
      <c r="V71" s="56">
        <v>0</v>
      </c>
      <c r="W71" s="56">
        <v>0</v>
      </c>
      <c r="X71" s="56">
        <v>0</v>
      </c>
      <c r="Y71" s="56">
        <v>0</v>
      </c>
      <c r="Z71" s="56">
        <v>0</v>
      </c>
      <c r="AA71" s="56">
        <v>0</v>
      </c>
      <c r="AB71" s="56">
        <v>0</v>
      </c>
      <c r="AC71" s="56">
        <v>0</v>
      </c>
      <c r="AD71" s="56">
        <v>0</v>
      </c>
      <c r="AE71" s="56">
        <v>0</v>
      </c>
      <c r="AF71" s="56">
        <v>0</v>
      </c>
      <c r="AG71" s="56">
        <v>0</v>
      </c>
      <c r="AH71" s="56">
        <v>0</v>
      </c>
      <c r="AI71" s="56">
        <v>0</v>
      </c>
      <c r="AJ71" s="56">
        <v>115</v>
      </c>
      <c r="AK71" s="56">
        <v>0</v>
      </c>
      <c r="AL71" s="56">
        <v>0</v>
      </c>
      <c r="AM71" s="56">
        <v>0</v>
      </c>
      <c r="AN71" s="56">
        <v>0</v>
      </c>
      <c r="AO71" s="56">
        <v>0</v>
      </c>
      <c r="AP71" s="56">
        <v>0</v>
      </c>
      <c r="AQ71" s="56">
        <v>0</v>
      </c>
      <c r="AR71" s="56">
        <v>0</v>
      </c>
      <c r="AS71" s="56">
        <v>0</v>
      </c>
      <c r="AT71" s="57">
        <v>115</v>
      </c>
    </row>
    <row r="72" spans="1:46" x14ac:dyDescent="0.2">
      <c r="A72" s="55" t="s">
        <v>185</v>
      </c>
      <c r="B72" s="56">
        <v>0</v>
      </c>
      <c r="C72" s="56">
        <v>0</v>
      </c>
      <c r="D72" s="56">
        <v>0</v>
      </c>
      <c r="E72" s="56">
        <v>0</v>
      </c>
      <c r="F72" s="56">
        <v>0</v>
      </c>
      <c r="G72" s="56">
        <v>0</v>
      </c>
      <c r="H72" s="56">
        <v>0</v>
      </c>
      <c r="I72" s="56">
        <v>0</v>
      </c>
      <c r="J72" s="56">
        <v>0</v>
      </c>
      <c r="K72" s="56">
        <v>0</v>
      </c>
      <c r="L72" s="56">
        <v>0</v>
      </c>
      <c r="M72" s="56">
        <v>0</v>
      </c>
      <c r="N72" s="56">
        <v>0</v>
      </c>
      <c r="O72" s="56">
        <v>0</v>
      </c>
      <c r="P72" s="56">
        <v>0</v>
      </c>
      <c r="Q72" s="56">
        <v>0</v>
      </c>
      <c r="R72" s="56">
        <v>0</v>
      </c>
      <c r="S72" s="56">
        <v>0</v>
      </c>
      <c r="T72" s="56">
        <v>0</v>
      </c>
      <c r="U72" s="56">
        <v>0</v>
      </c>
      <c r="V72" s="56">
        <v>0</v>
      </c>
      <c r="W72" s="56">
        <v>0</v>
      </c>
      <c r="X72" s="56">
        <v>0</v>
      </c>
      <c r="Y72" s="56">
        <v>0</v>
      </c>
      <c r="Z72" s="56">
        <v>0</v>
      </c>
      <c r="AA72" s="56">
        <v>0</v>
      </c>
      <c r="AB72" s="56">
        <v>0</v>
      </c>
      <c r="AC72" s="56">
        <v>0</v>
      </c>
      <c r="AD72" s="56">
        <v>0</v>
      </c>
      <c r="AE72" s="56">
        <v>0</v>
      </c>
      <c r="AF72" s="56">
        <v>0</v>
      </c>
      <c r="AG72" s="56">
        <v>0</v>
      </c>
      <c r="AH72" s="56">
        <v>0</v>
      </c>
      <c r="AI72" s="56">
        <v>0</v>
      </c>
      <c r="AJ72" s="56">
        <v>0</v>
      </c>
      <c r="AK72" s="56">
        <v>12</v>
      </c>
      <c r="AL72" s="56">
        <v>0</v>
      </c>
      <c r="AM72" s="56">
        <v>0</v>
      </c>
      <c r="AN72" s="56">
        <v>0</v>
      </c>
      <c r="AO72" s="56">
        <v>0</v>
      </c>
      <c r="AP72" s="56">
        <v>0</v>
      </c>
      <c r="AQ72" s="56">
        <v>0</v>
      </c>
      <c r="AR72" s="56">
        <v>0</v>
      </c>
      <c r="AS72" s="56">
        <v>0</v>
      </c>
      <c r="AT72" s="57">
        <v>12</v>
      </c>
    </row>
    <row r="73" spans="1:46" ht="36" x14ac:dyDescent="0.2">
      <c r="A73" s="55" t="s">
        <v>186</v>
      </c>
      <c r="B73" s="56">
        <v>0</v>
      </c>
      <c r="C73" s="56">
        <v>0</v>
      </c>
      <c r="D73" s="56">
        <v>0</v>
      </c>
      <c r="E73" s="56">
        <v>0</v>
      </c>
      <c r="F73" s="56">
        <v>0</v>
      </c>
      <c r="G73" s="56">
        <v>0</v>
      </c>
      <c r="H73" s="56">
        <v>0</v>
      </c>
      <c r="I73" s="56">
        <v>0</v>
      </c>
      <c r="J73" s="56">
        <v>0</v>
      </c>
      <c r="K73" s="56">
        <v>0</v>
      </c>
      <c r="L73" s="56">
        <v>0</v>
      </c>
      <c r="M73" s="56">
        <v>0</v>
      </c>
      <c r="N73" s="56">
        <v>0</v>
      </c>
      <c r="O73" s="56">
        <v>0</v>
      </c>
      <c r="P73" s="56">
        <v>0</v>
      </c>
      <c r="Q73" s="56">
        <v>0</v>
      </c>
      <c r="R73" s="56">
        <v>0</v>
      </c>
      <c r="S73" s="56">
        <v>0</v>
      </c>
      <c r="T73" s="56">
        <v>0</v>
      </c>
      <c r="U73" s="56">
        <v>0</v>
      </c>
      <c r="V73" s="56">
        <v>0</v>
      </c>
      <c r="W73" s="56">
        <v>0</v>
      </c>
      <c r="X73" s="56">
        <v>0</v>
      </c>
      <c r="Y73" s="56">
        <v>0</v>
      </c>
      <c r="Z73" s="56">
        <v>0</v>
      </c>
      <c r="AA73" s="56">
        <v>0</v>
      </c>
      <c r="AB73" s="56">
        <v>0</v>
      </c>
      <c r="AC73" s="56">
        <v>0</v>
      </c>
      <c r="AD73" s="56">
        <v>0</v>
      </c>
      <c r="AE73" s="56">
        <v>0</v>
      </c>
      <c r="AF73" s="56">
        <v>0</v>
      </c>
      <c r="AG73" s="56">
        <v>0</v>
      </c>
      <c r="AH73" s="56">
        <v>0</v>
      </c>
      <c r="AI73" s="56">
        <v>0</v>
      </c>
      <c r="AJ73" s="56">
        <v>0</v>
      </c>
      <c r="AK73" s="56">
        <v>0</v>
      </c>
      <c r="AL73" s="56">
        <v>86</v>
      </c>
      <c r="AM73" s="56">
        <v>0</v>
      </c>
      <c r="AN73" s="56">
        <v>0</v>
      </c>
      <c r="AO73" s="56">
        <v>0</v>
      </c>
      <c r="AP73" s="56">
        <v>0</v>
      </c>
      <c r="AQ73" s="56">
        <v>0</v>
      </c>
      <c r="AR73" s="56">
        <v>0</v>
      </c>
      <c r="AS73" s="56">
        <v>0</v>
      </c>
      <c r="AT73" s="57">
        <v>86</v>
      </c>
    </row>
    <row r="74" spans="1:46" ht="12.75" customHeight="1" x14ac:dyDescent="0.2">
      <c r="A74" s="55" t="s">
        <v>187</v>
      </c>
      <c r="B74" s="56">
        <v>0</v>
      </c>
      <c r="C74" s="56">
        <v>0</v>
      </c>
      <c r="D74" s="56">
        <v>0</v>
      </c>
      <c r="E74" s="56">
        <v>0</v>
      </c>
      <c r="F74" s="56">
        <v>0</v>
      </c>
      <c r="G74" s="56">
        <v>0</v>
      </c>
      <c r="H74" s="56">
        <v>0</v>
      </c>
      <c r="I74" s="56">
        <v>0</v>
      </c>
      <c r="J74" s="56">
        <v>0</v>
      </c>
      <c r="K74" s="56">
        <v>0</v>
      </c>
      <c r="L74" s="56">
        <v>0</v>
      </c>
      <c r="M74" s="56">
        <v>0</v>
      </c>
      <c r="N74" s="56">
        <v>0</v>
      </c>
      <c r="O74" s="56">
        <v>0</v>
      </c>
      <c r="P74" s="56">
        <v>0</v>
      </c>
      <c r="Q74" s="56">
        <v>0</v>
      </c>
      <c r="R74" s="56">
        <v>0</v>
      </c>
      <c r="S74" s="56">
        <v>0</v>
      </c>
      <c r="T74" s="56">
        <v>0</v>
      </c>
      <c r="U74" s="56">
        <v>0</v>
      </c>
      <c r="V74" s="56">
        <v>0</v>
      </c>
      <c r="W74" s="56">
        <v>0</v>
      </c>
      <c r="X74" s="56">
        <v>0</v>
      </c>
      <c r="Y74" s="56">
        <v>0</v>
      </c>
      <c r="Z74" s="56">
        <v>0</v>
      </c>
      <c r="AA74" s="56">
        <v>0</v>
      </c>
      <c r="AB74" s="56">
        <v>0</v>
      </c>
      <c r="AC74" s="56">
        <v>0</v>
      </c>
      <c r="AD74" s="56">
        <v>0</v>
      </c>
      <c r="AE74" s="56">
        <v>0</v>
      </c>
      <c r="AF74" s="56">
        <v>0</v>
      </c>
      <c r="AG74" s="56">
        <v>0</v>
      </c>
      <c r="AH74" s="56">
        <v>0</v>
      </c>
      <c r="AI74" s="56">
        <v>0</v>
      </c>
      <c r="AJ74" s="56">
        <v>0</v>
      </c>
      <c r="AK74" s="56">
        <v>0</v>
      </c>
      <c r="AL74" s="56">
        <v>0</v>
      </c>
      <c r="AM74" s="56">
        <v>275</v>
      </c>
      <c r="AN74" s="56">
        <v>0</v>
      </c>
      <c r="AO74" s="56">
        <v>0</v>
      </c>
      <c r="AP74" s="56">
        <v>0</v>
      </c>
      <c r="AQ74" s="56">
        <v>0</v>
      </c>
      <c r="AR74" s="56">
        <v>0</v>
      </c>
      <c r="AS74" s="56">
        <v>0</v>
      </c>
      <c r="AT74" s="57">
        <v>275</v>
      </c>
    </row>
    <row r="75" spans="1:46" x14ac:dyDescent="0.2">
      <c r="A75" s="55" t="s">
        <v>188</v>
      </c>
      <c r="B75" s="56">
        <v>0</v>
      </c>
      <c r="C75" s="56">
        <v>0</v>
      </c>
      <c r="D75" s="56">
        <v>0</v>
      </c>
      <c r="E75" s="56">
        <v>0</v>
      </c>
      <c r="F75" s="56">
        <v>0</v>
      </c>
      <c r="G75" s="56">
        <v>0</v>
      </c>
      <c r="H75" s="56">
        <v>0</v>
      </c>
      <c r="I75" s="56">
        <v>0</v>
      </c>
      <c r="J75" s="56">
        <v>0</v>
      </c>
      <c r="K75" s="56">
        <v>0</v>
      </c>
      <c r="L75" s="56">
        <v>0</v>
      </c>
      <c r="M75" s="56">
        <v>0</v>
      </c>
      <c r="N75" s="56">
        <v>0</v>
      </c>
      <c r="O75" s="56">
        <v>0</v>
      </c>
      <c r="P75" s="56">
        <v>0</v>
      </c>
      <c r="Q75" s="56">
        <v>0</v>
      </c>
      <c r="R75" s="56">
        <v>0</v>
      </c>
      <c r="S75" s="56">
        <v>0</v>
      </c>
      <c r="T75" s="56">
        <v>0</v>
      </c>
      <c r="U75" s="56">
        <v>0</v>
      </c>
      <c r="V75" s="56">
        <v>0</v>
      </c>
      <c r="W75" s="56">
        <v>0</v>
      </c>
      <c r="X75" s="56">
        <v>0</v>
      </c>
      <c r="Y75" s="56">
        <v>0</v>
      </c>
      <c r="Z75" s="56">
        <v>0</v>
      </c>
      <c r="AA75" s="56">
        <v>0</v>
      </c>
      <c r="AB75" s="56">
        <v>0</v>
      </c>
      <c r="AC75" s="56">
        <v>0</v>
      </c>
      <c r="AD75" s="56">
        <v>0</v>
      </c>
      <c r="AE75" s="56">
        <v>0</v>
      </c>
      <c r="AF75" s="56">
        <v>0</v>
      </c>
      <c r="AG75" s="56">
        <v>0</v>
      </c>
      <c r="AH75" s="56">
        <v>0</v>
      </c>
      <c r="AI75" s="56">
        <v>0</v>
      </c>
      <c r="AJ75" s="56">
        <v>0</v>
      </c>
      <c r="AK75" s="56">
        <v>0</v>
      </c>
      <c r="AL75" s="56">
        <v>0</v>
      </c>
      <c r="AM75" s="56">
        <v>0</v>
      </c>
      <c r="AN75" s="56">
        <v>45</v>
      </c>
      <c r="AO75" s="56">
        <v>0</v>
      </c>
      <c r="AP75" s="56">
        <v>0</v>
      </c>
      <c r="AQ75" s="56">
        <v>0</v>
      </c>
      <c r="AR75" s="56">
        <v>0</v>
      </c>
      <c r="AS75" s="56">
        <v>0</v>
      </c>
      <c r="AT75" s="57">
        <v>45</v>
      </c>
    </row>
    <row r="76" spans="1:46" x14ac:dyDescent="0.2">
      <c r="A76" s="55" t="s">
        <v>189</v>
      </c>
      <c r="B76" s="56">
        <v>0</v>
      </c>
      <c r="C76" s="56">
        <v>0</v>
      </c>
      <c r="D76" s="56">
        <v>0</v>
      </c>
      <c r="E76" s="56">
        <v>0</v>
      </c>
      <c r="F76" s="56">
        <v>0</v>
      </c>
      <c r="G76" s="56">
        <v>0</v>
      </c>
      <c r="H76" s="56">
        <v>0</v>
      </c>
      <c r="I76" s="56">
        <v>0</v>
      </c>
      <c r="J76" s="56">
        <v>0</v>
      </c>
      <c r="K76" s="56">
        <v>0</v>
      </c>
      <c r="L76" s="56">
        <v>0</v>
      </c>
      <c r="M76" s="56">
        <v>0</v>
      </c>
      <c r="N76" s="56">
        <v>0</v>
      </c>
      <c r="O76" s="56">
        <v>0</v>
      </c>
      <c r="P76" s="56">
        <v>0</v>
      </c>
      <c r="Q76" s="56">
        <v>0</v>
      </c>
      <c r="R76" s="56">
        <v>0</v>
      </c>
      <c r="S76" s="56">
        <v>0</v>
      </c>
      <c r="T76" s="56">
        <v>0</v>
      </c>
      <c r="U76" s="56">
        <v>0</v>
      </c>
      <c r="V76" s="56">
        <v>0</v>
      </c>
      <c r="W76" s="56">
        <v>0</v>
      </c>
      <c r="X76" s="56">
        <v>0</v>
      </c>
      <c r="Y76" s="56">
        <v>0</v>
      </c>
      <c r="Z76" s="56">
        <v>0</v>
      </c>
      <c r="AA76" s="56">
        <v>0</v>
      </c>
      <c r="AB76" s="56">
        <v>0</v>
      </c>
      <c r="AC76" s="56">
        <v>0</v>
      </c>
      <c r="AD76" s="56">
        <v>0</v>
      </c>
      <c r="AE76" s="56">
        <v>0</v>
      </c>
      <c r="AF76" s="56">
        <v>0</v>
      </c>
      <c r="AG76" s="56">
        <v>0</v>
      </c>
      <c r="AH76" s="56">
        <v>0</v>
      </c>
      <c r="AI76" s="56">
        <v>0</v>
      </c>
      <c r="AJ76" s="56">
        <v>0</v>
      </c>
      <c r="AK76" s="56">
        <v>0</v>
      </c>
      <c r="AL76" s="56">
        <v>0</v>
      </c>
      <c r="AM76" s="56">
        <v>0</v>
      </c>
      <c r="AN76" s="56">
        <v>0</v>
      </c>
      <c r="AO76" s="56">
        <v>191</v>
      </c>
      <c r="AP76" s="56">
        <v>0</v>
      </c>
      <c r="AQ76" s="56">
        <v>0</v>
      </c>
      <c r="AR76" s="56">
        <v>0</v>
      </c>
      <c r="AS76" s="56">
        <v>0</v>
      </c>
      <c r="AT76" s="57">
        <v>191</v>
      </c>
    </row>
    <row r="77" spans="1:46" x14ac:dyDescent="0.2">
      <c r="A77" s="55" t="s">
        <v>190</v>
      </c>
      <c r="B77" s="56">
        <v>0</v>
      </c>
      <c r="C77" s="56">
        <v>0</v>
      </c>
      <c r="D77" s="56">
        <v>0</v>
      </c>
      <c r="E77" s="56">
        <v>0</v>
      </c>
      <c r="F77" s="56">
        <v>0</v>
      </c>
      <c r="G77" s="56">
        <v>0</v>
      </c>
      <c r="H77" s="56">
        <v>0</v>
      </c>
      <c r="I77" s="56">
        <v>0</v>
      </c>
      <c r="J77" s="56">
        <v>0</v>
      </c>
      <c r="K77" s="56">
        <v>0</v>
      </c>
      <c r="L77" s="56">
        <v>0</v>
      </c>
      <c r="M77" s="56">
        <v>0</v>
      </c>
      <c r="N77" s="56">
        <v>0</v>
      </c>
      <c r="O77" s="56">
        <v>0</v>
      </c>
      <c r="P77" s="56">
        <v>0</v>
      </c>
      <c r="Q77" s="56">
        <v>0</v>
      </c>
      <c r="R77" s="56">
        <v>0</v>
      </c>
      <c r="S77" s="56">
        <v>0</v>
      </c>
      <c r="T77" s="56">
        <v>0</v>
      </c>
      <c r="U77" s="56">
        <v>0</v>
      </c>
      <c r="V77" s="56">
        <v>0</v>
      </c>
      <c r="W77" s="56">
        <v>0</v>
      </c>
      <c r="X77" s="56">
        <v>0</v>
      </c>
      <c r="Y77" s="56">
        <v>0</v>
      </c>
      <c r="Z77" s="56">
        <v>0</v>
      </c>
      <c r="AA77" s="56">
        <v>0</v>
      </c>
      <c r="AB77" s="56">
        <v>0</v>
      </c>
      <c r="AC77" s="56">
        <v>0</v>
      </c>
      <c r="AD77" s="56">
        <v>0</v>
      </c>
      <c r="AE77" s="56">
        <v>0</v>
      </c>
      <c r="AF77" s="56">
        <v>0</v>
      </c>
      <c r="AG77" s="56">
        <v>0</v>
      </c>
      <c r="AH77" s="56">
        <v>0</v>
      </c>
      <c r="AI77" s="56">
        <v>0</v>
      </c>
      <c r="AJ77" s="56">
        <v>0</v>
      </c>
      <c r="AK77" s="56">
        <v>0</v>
      </c>
      <c r="AL77" s="56">
        <v>0</v>
      </c>
      <c r="AM77" s="56">
        <v>0</v>
      </c>
      <c r="AN77" s="56">
        <v>0</v>
      </c>
      <c r="AO77" s="56">
        <v>0</v>
      </c>
      <c r="AP77" s="56">
        <v>224</v>
      </c>
      <c r="AQ77" s="56">
        <v>0</v>
      </c>
      <c r="AR77" s="56">
        <v>0</v>
      </c>
      <c r="AS77" s="56">
        <v>0</v>
      </c>
      <c r="AT77" s="57">
        <v>224</v>
      </c>
    </row>
    <row r="78" spans="1:46" ht="24" x14ac:dyDescent="0.2">
      <c r="A78" s="55" t="s">
        <v>145</v>
      </c>
      <c r="B78" s="56">
        <v>0</v>
      </c>
      <c r="C78" s="56">
        <v>0</v>
      </c>
      <c r="D78" s="56">
        <v>0</v>
      </c>
      <c r="E78" s="56">
        <v>0</v>
      </c>
      <c r="F78" s="56">
        <v>0</v>
      </c>
      <c r="G78" s="56">
        <v>0</v>
      </c>
      <c r="H78" s="56">
        <v>0</v>
      </c>
      <c r="I78" s="56">
        <v>0</v>
      </c>
      <c r="J78" s="56">
        <v>0</v>
      </c>
      <c r="K78" s="56">
        <v>0</v>
      </c>
      <c r="L78" s="56">
        <v>0</v>
      </c>
      <c r="M78" s="56">
        <v>0</v>
      </c>
      <c r="N78" s="56">
        <v>0</v>
      </c>
      <c r="O78" s="56">
        <v>0</v>
      </c>
      <c r="P78" s="56">
        <v>0</v>
      </c>
      <c r="Q78" s="56">
        <v>0</v>
      </c>
      <c r="R78" s="56">
        <v>0</v>
      </c>
      <c r="S78" s="56">
        <v>0</v>
      </c>
      <c r="T78" s="56">
        <v>0</v>
      </c>
      <c r="U78" s="56">
        <v>0</v>
      </c>
      <c r="V78" s="56">
        <v>0</v>
      </c>
      <c r="W78" s="56">
        <v>0</v>
      </c>
      <c r="X78" s="56">
        <v>0</v>
      </c>
      <c r="Y78" s="56">
        <v>0</v>
      </c>
      <c r="Z78" s="56">
        <v>0</v>
      </c>
      <c r="AA78" s="56">
        <v>0</v>
      </c>
      <c r="AB78" s="56">
        <v>0</v>
      </c>
      <c r="AC78" s="56">
        <v>0</v>
      </c>
      <c r="AD78" s="56">
        <v>0</v>
      </c>
      <c r="AE78" s="56">
        <v>0</v>
      </c>
      <c r="AF78" s="56">
        <v>0</v>
      </c>
      <c r="AG78" s="56">
        <v>0</v>
      </c>
      <c r="AH78" s="56">
        <v>0</v>
      </c>
      <c r="AI78" s="56">
        <v>0</v>
      </c>
      <c r="AJ78" s="56">
        <v>0</v>
      </c>
      <c r="AK78" s="56">
        <v>0</v>
      </c>
      <c r="AL78" s="56">
        <v>0</v>
      </c>
      <c r="AM78" s="56">
        <v>0</v>
      </c>
      <c r="AN78" s="56">
        <v>0</v>
      </c>
      <c r="AO78" s="56">
        <v>0</v>
      </c>
      <c r="AP78" s="56">
        <v>0</v>
      </c>
      <c r="AQ78" s="56">
        <v>65</v>
      </c>
      <c r="AR78" s="56">
        <v>0</v>
      </c>
      <c r="AS78" s="56">
        <v>0</v>
      </c>
      <c r="AT78" s="57">
        <v>65</v>
      </c>
    </row>
    <row r="79" spans="1:46" x14ac:dyDescent="0.2">
      <c r="A79" s="55" t="s">
        <v>146</v>
      </c>
      <c r="B79" s="56">
        <v>0</v>
      </c>
      <c r="C79" s="56">
        <v>0</v>
      </c>
      <c r="D79" s="56">
        <v>0</v>
      </c>
      <c r="E79" s="56">
        <v>0</v>
      </c>
      <c r="F79" s="56">
        <v>0</v>
      </c>
      <c r="G79" s="56">
        <v>0</v>
      </c>
      <c r="H79" s="56">
        <v>0</v>
      </c>
      <c r="I79" s="56">
        <v>0</v>
      </c>
      <c r="J79" s="56">
        <v>0</v>
      </c>
      <c r="K79" s="56">
        <v>0</v>
      </c>
      <c r="L79" s="56">
        <v>0</v>
      </c>
      <c r="M79" s="56">
        <v>0</v>
      </c>
      <c r="N79" s="56">
        <v>0</v>
      </c>
      <c r="O79" s="56">
        <v>0</v>
      </c>
      <c r="P79" s="56">
        <v>0</v>
      </c>
      <c r="Q79" s="56">
        <v>0</v>
      </c>
      <c r="R79" s="56">
        <v>0</v>
      </c>
      <c r="S79" s="56">
        <v>0</v>
      </c>
      <c r="T79" s="56">
        <v>0</v>
      </c>
      <c r="U79" s="56">
        <v>0</v>
      </c>
      <c r="V79" s="56">
        <v>0</v>
      </c>
      <c r="W79" s="56">
        <v>0</v>
      </c>
      <c r="X79" s="56">
        <v>0</v>
      </c>
      <c r="Y79" s="56">
        <v>0</v>
      </c>
      <c r="Z79" s="56">
        <v>0</v>
      </c>
      <c r="AA79" s="56">
        <v>0</v>
      </c>
      <c r="AB79" s="56">
        <v>0</v>
      </c>
      <c r="AC79" s="56">
        <v>0</v>
      </c>
      <c r="AD79" s="56">
        <v>0</v>
      </c>
      <c r="AE79" s="56">
        <v>0</v>
      </c>
      <c r="AF79" s="56">
        <v>0</v>
      </c>
      <c r="AG79" s="56">
        <v>0</v>
      </c>
      <c r="AH79" s="56">
        <v>0</v>
      </c>
      <c r="AI79" s="56">
        <v>0</v>
      </c>
      <c r="AJ79" s="56">
        <v>0</v>
      </c>
      <c r="AK79" s="56">
        <v>0</v>
      </c>
      <c r="AL79" s="56">
        <v>0</v>
      </c>
      <c r="AM79" s="56">
        <v>0</v>
      </c>
      <c r="AN79" s="56">
        <v>0</v>
      </c>
      <c r="AO79" s="56">
        <v>0</v>
      </c>
      <c r="AP79" s="56">
        <v>0</v>
      </c>
      <c r="AQ79" s="56">
        <v>0</v>
      </c>
      <c r="AR79" s="56">
        <v>292</v>
      </c>
      <c r="AS79" s="56">
        <v>0</v>
      </c>
      <c r="AT79" s="57">
        <v>292</v>
      </c>
    </row>
    <row r="80" spans="1:46" ht="24" x14ac:dyDescent="0.2">
      <c r="A80" s="55" t="s">
        <v>147</v>
      </c>
      <c r="B80" s="56">
        <v>0</v>
      </c>
      <c r="C80" s="56">
        <v>0</v>
      </c>
      <c r="D80" s="56">
        <v>0</v>
      </c>
      <c r="E80" s="56">
        <v>0</v>
      </c>
      <c r="F80" s="56">
        <v>0</v>
      </c>
      <c r="G80" s="56">
        <v>0</v>
      </c>
      <c r="H80" s="56">
        <v>0</v>
      </c>
      <c r="I80" s="56">
        <v>0</v>
      </c>
      <c r="J80" s="56">
        <v>0</v>
      </c>
      <c r="K80" s="56">
        <v>0</v>
      </c>
      <c r="L80" s="56">
        <v>0</v>
      </c>
      <c r="M80" s="56">
        <v>0</v>
      </c>
      <c r="N80" s="56">
        <v>0</v>
      </c>
      <c r="O80" s="56">
        <v>0</v>
      </c>
      <c r="P80" s="56">
        <v>0</v>
      </c>
      <c r="Q80" s="56">
        <v>0</v>
      </c>
      <c r="R80" s="56">
        <v>0</v>
      </c>
      <c r="S80" s="56">
        <v>0</v>
      </c>
      <c r="T80" s="56">
        <v>0</v>
      </c>
      <c r="U80" s="56">
        <v>0</v>
      </c>
      <c r="V80" s="56">
        <v>0</v>
      </c>
      <c r="W80" s="56">
        <v>0</v>
      </c>
      <c r="X80" s="56">
        <v>0</v>
      </c>
      <c r="Y80" s="56">
        <v>0</v>
      </c>
      <c r="Z80" s="56">
        <v>0</v>
      </c>
      <c r="AA80" s="56">
        <v>0</v>
      </c>
      <c r="AB80" s="56">
        <v>0</v>
      </c>
      <c r="AC80" s="56">
        <v>0</v>
      </c>
      <c r="AD80" s="56">
        <v>0</v>
      </c>
      <c r="AE80" s="56">
        <v>0</v>
      </c>
      <c r="AF80" s="56">
        <v>0</v>
      </c>
      <c r="AG80" s="56">
        <v>0</v>
      </c>
      <c r="AH80" s="56">
        <v>0</v>
      </c>
      <c r="AI80" s="56">
        <v>0</v>
      </c>
      <c r="AJ80" s="56">
        <v>0</v>
      </c>
      <c r="AK80" s="56">
        <v>0</v>
      </c>
      <c r="AL80" s="56">
        <v>0</v>
      </c>
      <c r="AM80" s="56">
        <v>0</v>
      </c>
      <c r="AN80" s="56">
        <v>0</v>
      </c>
      <c r="AO80" s="56">
        <v>0</v>
      </c>
      <c r="AP80" s="56">
        <v>0</v>
      </c>
      <c r="AQ80" s="56">
        <v>0</v>
      </c>
      <c r="AR80" s="56">
        <v>0</v>
      </c>
      <c r="AS80" s="56">
        <v>64</v>
      </c>
      <c r="AT80" s="57">
        <v>64</v>
      </c>
    </row>
    <row r="81" spans="1:46" x14ac:dyDescent="0.2">
      <c r="A81" s="58" t="s">
        <v>191</v>
      </c>
      <c r="B81" s="57">
        <v>870</v>
      </c>
      <c r="C81" s="57">
        <v>116</v>
      </c>
      <c r="D81" s="57">
        <v>227</v>
      </c>
      <c r="E81" s="57">
        <v>239</v>
      </c>
      <c r="F81" s="57">
        <v>346</v>
      </c>
      <c r="G81" s="57">
        <v>424</v>
      </c>
      <c r="H81" s="57">
        <v>431</v>
      </c>
      <c r="I81" s="57">
        <v>583</v>
      </c>
      <c r="J81" s="57">
        <v>373</v>
      </c>
      <c r="K81" s="57">
        <v>735</v>
      </c>
      <c r="L81" s="57">
        <v>362</v>
      </c>
      <c r="M81" s="57">
        <v>574</v>
      </c>
      <c r="N81" s="57">
        <v>745</v>
      </c>
      <c r="O81" s="57">
        <v>213</v>
      </c>
      <c r="P81" s="57">
        <v>228</v>
      </c>
      <c r="Q81" s="57">
        <v>166</v>
      </c>
      <c r="R81" s="57">
        <v>388</v>
      </c>
      <c r="S81" s="57">
        <v>124</v>
      </c>
      <c r="T81" s="57">
        <v>180</v>
      </c>
      <c r="U81" s="57">
        <v>135</v>
      </c>
      <c r="V81" s="57">
        <v>65</v>
      </c>
      <c r="W81" s="57">
        <v>68</v>
      </c>
      <c r="X81" s="57">
        <v>77</v>
      </c>
      <c r="Y81" s="57">
        <v>324</v>
      </c>
      <c r="Z81" s="57">
        <v>25</v>
      </c>
      <c r="AA81" s="57">
        <v>216</v>
      </c>
      <c r="AB81" s="57">
        <v>341</v>
      </c>
      <c r="AC81" s="57">
        <v>330</v>
      </c>
      <c r="AD81" s="57">
        <v>420</v>
      </c>
      <c r="AE81" s="57">
        <v>471</v>
      </c>
      <c r="AF81" s="57">
        <v>292</v>
      </c>
      <c r="AG81" s="57">
        <v>226</v>
      </c>
      <c r="AH81" s="57">
        <v>187</v>
      </c>
      <c r="AI81" s="57">
        <v>926</v>
      </c>
      <c r="AJ81" s="57">
        <v>115</v>
      </c>
      <c r="AK81" s="57">
        <v>12</v>
      </c>
      <c r="AL81" s="57">
        <v>86</v>
      </c>
      <c r="AM81" s="57">
        <v>275</v>
      </c>
      <c r="AN81" s="57">
        <v>45</v>
      </c>
      <c r="AO81" s="57">
        <v>191</v>
      </c>
      <c r="AP81" s="57">
        <v>224</v>
      </c>
      <c r="AQ81" s="57">
        <v>65</v>
      </c>
      <c r="AR81" s="57">
        <v>292</v>
      </c>
      <c r="AS81" s="57">
        <v>64</v>
      </c>
      <c r="AT81" s="57">
        <v>12796</v>
      </c>
    </row>
    <row r="82" spans="1:46" x14ac:dyDescent="0.2">
      <c r="A82" s="59" t="s">
        <v>197</v>
      </c>
    </row>
    <row r="83" spans="1:46" x14ac:dyDescent="0.2">
      <c r="A83" s="59" t="s">
        <v>198</v>
      </c>
    </row>
    <row r="85" spans="1:46" ht="12.75" customHeight="1" x14ac:dyDescent="0.2">
      <c r="A85" s="50" t="s">
        <v>203</v>
      </c>
    </row>
    <row r="86" spans="1:46" x14ac:dyDescent="0.2">
      <c r="A86" s="51" t="s">
        <v>202</v>
      </c>
    </row>
    <row r="87" spans="1:46" x14ac:dyDescent="0.2">
      <c r="A87" s="52" t="s">
        <v>200</v>
      </c>
    </row>
    <row r="88" spans="1:46" x14ac:dyDescent="0.2">
      <c r="A88" s="219" t="s">
        <v>155</v>
      </c>
      <c r="B88" s="221" t="s">
        <v>155</v>
      </c>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3"/>
    </row>
    <row r="89" spans="1:46" ht="120" x14ac:dyDescent="0.2">
      <c r="A89" s="220"/>
      <c r="B89" s="53" t="s">
        <v>156</v>
      </c>
      <c r="C89" s="53" t="s">
        <v>157</v>
      </c>
      <c r="D89" s="53" t="s">
        <v>158</v>
      </c>
      <c r="E89" s="53" t="s">
        <v>159</v>
      </c>
      <c r="F89" s="53" t="s">
        <v>160</v>
      </c>
      <c r="G89" s="53" t="s">
        <v>161</v>
      </c>
      <c r="H89" s="53" t="s">
        <v>162</v>
      </c>
      <c r="I89" s="53" t="s">
        <v>163</v>
      </c>
      <c r="J89" s="53" t="s">
        <v>164</v>
      </c>
      <c r="K89" s="53" t="s">
        <v>165</v>
      </c>
      <c r="L89" s="53" t="s">
        <v>166</v>
      </c>
      <c r="M89" s="53" t="s">
        <v>167</v>
      </c>
      <c r="N89" s="53" t="s">
        <v>168</v>
      </c>
      <c r="O89" s="53" t="s">
        <v>169</v>
      </c>
      <c r="P89" s="53" t="s">
        <v>170</v>
      </c>
      <c r="Q89" s="53" t="s">
        <v>171</v>
      </c>
      <c r="R89" s="53" t="s">
        <v>172</v>
      </c>
      <c r="S89" s="53" t="s">
        <v>173</v>
      </c>
      <c r="T89" s="53" t="s">
        <v>174</v>
      </c>
      <c r="U89" s="53" t="s">
        <v>175</v>
      </c>
      <c r="V89" s="53" t="s">
        <v>139</v>
      </c>
      <c r="W89" s="53" t="s">
        <v>140</v>
      </c>
      <c r="X89" s="53" t="s">
        <v>176</v>
      </c>
      <c r="Y89" s="53" t="s">
        <v>177</v>
      </c>
      <c r="Z89" s="53" t="s">
        <v>178</v>
      </c>
      <c r="AA89" s="53" t="s">
        <v>179</v>
      </c>
      <c r="AB89" s="53" t="s">
        <v>180</v>
      </c>
      <c r="AC89" s="53" t="s">
        <v>181</v>
      </c>
      <c r="AD89" s="53" t="s">
        <v>182</v>
      </c>
      <c r="AE89" s="53" t="s">
        <v>183</v>
      </c>
      <c r="AF89" s="53" t="s">
        <v>141</v>
      </c>
      <c r="AG89" s="53" t="s">
        <v>142</v>
      </c>
      <c r="AH89" s="53" t="s">
        <v>143</v>
      </c>
      <c r="AI89" s="53" t="s">
        <v>144</v>
      </c>
      <c r="AJ89" s="53" t="s">
        <v>184</v>
      </c>
      <c r="AK89" s="53" t="s">
        <v>185</v>
      </c>
      <c r="AL89" s="53" t="s">
        <v>186</v>
      </c>
      <c r="AM89" s="53" t="s">
        <v>187</v>
      </c>
      <c r="AN89" s="53" t="s">
        <v>188</v>
      </c>
      <c r="AO89" s="53" t="s">
        <v>189</v>
      </c>
      <c r="AP89" s="53" t="s">
        <v>190</v>
      </c>
      <c r="AQ89" s="53" t="s">
        <v>145</v>
      </c>
      <c r="AR89" s="53" t="s">
        <v>146</v>
      </c>
      <c r="AS89" s="53" t="s">
        <v>147</v>
      </c>
      <c r="AT89" s="54" t="s">
        <v>191</v>
      </c>
    </row>
    <row r="90" spans="1:46" x14ac:dyDescent="0.2">
      <c r="A90" s="55" t="s">
        <v>156</v>
      </c>
      <c r="B90" s="56">
        <v>100</v>
      </c>
      <c r="C90" s="56">
        <v>0</v>
      </c>
      <c r="D90" s="56">
        <v>0</v>
      </c>
      <c r="E90" s="56">
        <v>0</v>
      </c>
      <c r="F90" s="56">
        <v>0</v>
      </c>
      <c r="G90" s="56">
        <v>0</v>
      </c>
      <c r="H90" s="56">
        <v>0</v>
      </c>
      <c r="I90" s="56">
        <v>0</v>
      </c>
      <c r="J90" s="56">
        <v>0</v>
      </c>
      <c r="K90" s="56">
        <v>0</v>
      </c>
      <c r="L90" s="56">
        <v>0</v>
      </c>
      <c r="M90" s="56">
        <v>0</v>
      </c>
      <c r="N90" s="56">
        <v>0</v>
      </c>
      <c r="O90" s="56">
        <v>0</v>
      </c>
      <c r="P90" s="56">
        <v>0</v>
      </c>
      <c r="Q90" s="56">
        <v>0</v>
      </c>
      <c r="R90" s="56">
        <v>0</v>
      </c>
      <c r="S90" s="56">
        <v>0</v>
      </c>
      <c r="T90" s="56">
        <v>0</v>
      </c>
      <c r="U90" s="56">
        <v>0</v>
      </c>
      <c r="V90" s="56">
        <v>0</v>
      </c>
      <c r="W90" s="56">
        <v>0</v>
      </c>
      <c r="X90" s="56">
        <v>0</v>
      </c>
      <c r="Y90" s="56">
        <v>0</v>
      </c>
      <c r="Z90" s="56">
        <v>0</v>
      </c>
      <c r="AA90" s="56">
        <v>0</v>
      </c>
      <c r="AB90" s="56">
        <v>0</v>
      </c>
      <c r="AC90" s="56">
        <v>0</v>
      </c>
      <c r="AD90" s="56">
        <v>0</v>
      </c>
      <c r="AE90" s="56">
        <v>0</v>
      </c>
      <c r="AF90" s="56">
        <v>0</v>
      </c>
      <c r="AG90" s="56">
        <v>0</v>
      </c>
      <c r="AH90" s="56">
        <v>0</v>
      </c>
      <c r="AI90" s="56">
        <v>0</v>
      </c>
      <c r="AJ90" s="56">
        <v>0</v>
      </c>
      <c r="AK90" s="56">
        <v>0</v>
      </c>
      <c r="AL90" s="56">
        <v>0</v>
      </c>
      <c r="AM90" s="56">
        <v>0</v>
      </c>
      <c r="AN90" s="56">
        <v>0</v>
      </c>
      <c r="AO90" s="56">
        <v>0</v>
      </c>
      <c r="AP90" s="56">
        <v>0</v>
      </c>
      <c r="AQ90" s="56">
        <v>0</v>
      </c>
      <c r="AR90" s="56">
        <v>0</v>
      </c>
      <c r="AS90" s="56">
        <v>0</v>
      </c>
      <c r="AT90" s="57">
        <v>6.8</v>
      </c>
    </row>
    <row r="91" spans="1:46" x14ac:dyDescent="0.2">
      <c r="A91" s="55" t="s">
        <v>157</v>
      </c>
      <c r="B91" s="56">
        <v>0</v>
      </c>
      <c r="C91" s="56">
        <v>100</v>
      </c>
      <c r="D91" s="56">
        <v>0</v>
      </c>
      <c r="E91" s="56">
        <v>0</v>
      </c>
      <c r="F91" s="56">
        <v>0</v>
      </c>
      <c r="G91" s="56">
        <v>0</v>
      </c>
      <c r="H91" s="56">
        <v>0</v>
      </c>
      <c r="I91" s="56">
        <v>0</v>
      </c>
      <c r="J91" s="56">
        <v>0</v>
      </c>
      <c r="K91" s="56">
        <v>0</v>
      </c>
      <c r="L91" s="56">
        <v>0</v>
      </c>
      <c r="M91" s="56">
        <v>0</v>
      </c>
      <c r="N91" s="56">
        <v>0</v>
      </c>
      <c r="O91" s="56">
        <v>0</v>
      </c>
      <c r="P91" s="56">
        <v>0</v>
      </c>
      <c r="Q91" s="56">
        <v>0</v>
      </c>
      <c r="R91" s="56">
        <v>0</v>
      </c>
      <c r="S91" s="56">
        <v>0</v>
      </c>
      <c r="T91" s="56">
        <v>0</v>
      </c>
      <c r="U91" s="56">
        <v>0</v>
      </c>
      <c r="V91" s="56">
        <v>0</v>
      </c>
      <c r="W91" s="56">
        <v>0</v>
      </c>
      <c r="X91" s="56">
        <v>0</v>
      </c>
      <c r="Y91" s="56">
        <v>0</v>
      </c>
      <c r="Z91" s="56">
        <v>0</v>
      </c>
      <c r="AA91" s="56">
        <v>0</v>
      </c>
      <c r="AB91" s="56">
        <v>0</v>
      </c>
      <c r="AC91" s="56">
        <v>0</v>
      </c>
      <c r="AD91" s="56">
        <v>0</v>
      </c>
      <c r="AE91" s="56">
        <v>0</v>
      </c>
      <c r="AF91" s="56">
        <v>0</v>
      </c>
      <c r="AG91" s="56">
        <v>0</v>
      </c>
      <c r="AH91" s="56">
        <v>0</v>
      </c>
      <c r="AI91" s="56">
        <v>0</v>
      </c>
      <c r="AJ91" s="56">
        <v>0</v>
      </c>
      <c r="AK91" s="56">
        <v>0</v>
      </c>
      <c r="AL91" s="56">
        <v>0</v>
      </c>
      <c r="AM91" s="56">
        <v>0</v>
      </c>
      <c r="AN91" s="56">
        <v>0</v>
      </c>
      <c r="AO91" s="56">
        <v>0</v>
      </c>
      <c r="AP91" s="56">
        <v>0</v>
      </c>
      <c r="AQ91" s="56">
        <v>0</v>
      </c>
      <c r="AR91" s="56">
        <v>0</v>
      </c>
      <c r="AS91" s="56">
        <v>0</v>
      </c>
      <c r="AT91" s="57">
        <v>0.9</v>
      </c>
    </row>
    <row r="92" spans="1:46" x14ac:dyDescent="0.2">
      <c r="A92" s="55" t="s">
        <v>158</v>
      </c>
      <c r="B92" s="56">
        <v>0</v>
      </c>
      <c r="C92" s="56">
        <v>0</v>
      </c>
      <c r="D92" s="56">
        <v>100</v>
      </c>
      <c r="E92" s="56">
        <v>0</v>
      </c>
      <c r="F92" s="56">
        <v>0</v>
      </c>
      <c r="G92" s="56">
        <v>0</v>
      </c>
      <c r="H92" s="56">
        <v>0</v>
      </c>
      <c r="I92" s="56">
        <v>0</v>
      </c>
      <c r="J92" s="56">
        <v>0</v>
      </c>
      <c r="K92" s="56">
        <v>0</v>
      </c>
      <c r="L92" s="56">
        <v>0</v>
      </c>
      <c r="M92" s="56">
        <v>0</v>
      </c>
      <c r="N92" s="56">
        <v>0</v>
      </c>
      <c r="O92" s="56">
        <v>0</v>
      </c>
      <c r="P92" s="56">
        <v>0</v>
      </c>
      <c r="Q92" s="56">
        <v>0</v>
      </c>
      <c r="R92" s="56">
        <v>0</v>
      </c>
      <c r="S92" s="56">
        <v>0</v>
      </c>
      <c r="T92" s="56">
        <v>0</v>
      </c>
      <c r="U92" s="56">
        <v>0</v>
      </c>
      <c r="V92" s="56">
        <v>0</v>
      </c>
      <c r="W92" s="56">
        <v>0</v>
      </c>
      <c r="X92" s="56">
        <v>0</v>
      </c>
      <c r="Y92" s="56">
        <v>0</v>
      </c>
      <c r="Z92" s="56">
        <v>0</v>
      </c>
      <c r="AA92" s="56">
        <v>0</v>
      </c>
      <c r="AB92" s="56">
        <v>0</v>
      </c>
      <c r="AC92" s="56">
        <v>0</v>
      </c>
      <c r="AD92" s="56">
        <v>0</v>
      </c>
      <c r="AE92" s="56">
        <v>0</v>
      </c>
      <c r="AF92" s="56">
        <v>0</v>
      </c>
      <c r="AG92" s="56">
        <v>0</v>
      </c>
      <c r="AH92" s="56">
        <v>0</v>
      </c>
      <c r="AI92" s="56">
        <v>0</v>
      </c>
      <c r="AJ92" s="56">
        <v>0</v>
      </c>
      <c r="AK92" s="56">
        <v>0</v>
      </c>
      <c r="AL92" s="56">
        <v>0</v>
      </c>
      <c r="AM92" s="56">
        <v>0</v>
      </c>
      <c r="AN92" s="56">
        <v>0</v>
      </c>
      <c r="AO92" s="56">
        <v>0</v>
      </c>
      <c r="AP92" s="56">
        <v>0</v>
      </c>
      <c r="AQ92" s="56">
        <v>0</v>
      </c>
      <c r="AR92" s="56">
        <v>0</v>
      </c>
      <c r="AS92" s="56">
        <v>0</v>
      </c>
      <c r="AT92" s="57">
        <v>1.8</v>
      </c>
    </row>
    <row r="93" spans="1:46" x14ac:dyDescent="0.2">
      <c r="A93" s="55" t="s">
        <v>159</v>
      </c>
      <c r="B93" s="56">
        <v>0</v>
      </c>
      <c r="C93" s="56">
        <v>0</v>
      </c>
      <c r="D93" s="56">
        <v>0</v>
      </c>
      <c r="E93" s="56">
        <v>100</v>
      </c>
      <c r="F93" s="56">
        <v>0</v>
      </c>
      <c r="G93" s="56">
        <v>0</v>
      </c>
      <c r="H93" s="56">
        <v>0</v>
      </c>
      <c r="I93" s="56">
        <v>0</v>
      </c>
      <c r="J93" s="56">
        <v>0</v>
      </c>
      <c r="K93" s="56">
        <v>0</v>
      </c>
      <c r="L93" s="56">
        <v>0</v>
      </c>
      <c r="M93" s="56">
        <v>0</v>
      </c>
      <c r="N93" s="56">
        <v>0</v>
      </c>
      <c r="O93" s="56">
        <v>0</v>
      </c>
      <c r="P93" s="56">
        <v>0</v>
      </c>
      <c r="Q93" s="56">
        <v>0</v>
      </c>
      <c r="R93" s="56">
        <v>0</v>
      </c>
      <c r="S93" s="56">
        <v>0</v>
      </c>
      <c r="T93" s="56">
        <v>0</v>
      </c>
      <c r="U93" s="56">
        <v>0</v>
      </c>
      <c r="V93" s="56">
        <v>0</v>
      </c>
      <c r="W93" s="56">
        <v>0</v>
      </c>
      <c r="X93" s="56">
        <v>0</v>
      </c>
      <c r="Y93" s="56">
        <v>0</v>
      </c>
      <c r="Z93" s="56">
        <v>0</v>
      </c>
      <c r="AA93" s="56">
        <v>0</v>
      </c>
      <c r="AB93" s="56">
        <v>0</v>
      </c>
      <c r="AC93" s="56">
        <v>0</v>
      </c>
      <c r="AD93" s="56">
        <v>0</v>
      </c>
      <c r="AE93" s="56">
        <v>0</v>
      </c>
      <c r="AF93" s="56">
        <v>0</v>
      </c>
      <c r="AG93" s="56">
        <v>0</v>
      </c>
      <c r="AH93" s="56">
        <v>0</v>
      </c>
      <c r="AI93" s="56">
        <v>0</v>
      </c>
      <c r="AJ93" s="56">
        <v>0</v>
      </c>
      <c r="AK93" s="56">
        <v>0</v>
      </c>
      <c r="AL93" s="56">
        <v>0</v>
      </c>
      <c r="AM93" s="56">
        <v>0</v>
      </c>
      <c r="AN93" s="56">
        <v>0</v>
      </c>
      <c r="AO93" s="56">
        <v>0</v>
      </c>
      <c r="AP93" s="56">
        <v>0</v>
      </c>
      <c r="AQ93" s="56">
        <v>0</v>
      </c>
      <c r="AR93" s="56">
        <v>0</v>
      </c>
      <c r="AS93" s="56">
        <v>0</v>
      </c>
      <c r="AT93" s="57">
        <v>1.9</v>
      </c>
    </row>
    <row r="94" spans="1:46" x14ac:dyDescent="0.2">
      <c r="A94" s="55" t="s">
        <v>160</v>
      </c>
      <c r="B94" s="56">
        <v>0</v>
      </c>
      <c r="C94" s="56">
        <v>0</v>
      </c>
      <c r="D94" s="56">
        <v>0</v>
      </c>
      <c r="E94" s="56">
        <v>0</v>
      </c>
      <c r="F94" s="56">
        <v>100</v>
      </c>
      <c r="G94" s="56">
        <v>0</v>
      </c>
      <c r="H94" s="56">
        <v>0</v>
      </c>
      <c r="I94" s="56">
        <v>0</v>
      </c>
      <c r="J94" s="56">
        <v>0</v>
      </c>
      <c r="K94" s="56">
        <v>0</v>
      </c>
      <c r="L94" s="56">
        <v>0</v>
      </c>
      <c r="M94" s="56">
        <v>0</v>
      </c>
      <c r="N94" s="56">
        <v>0</v>
      </c>
      <c r="O94" s="56">
        <v>0</v>
      </c>
      <c r="P94" s="56">
        <v>0</v>
      </c>
      <c r="Q94" s="56">
        <v>0</v>
      </c>
      <c r="R94" s="56">
        <v>0</v>
      </c>
      <c r="S94" s="56">
        <v>0</v>
      </c>
      <c r="T94" s="56">
        <v>0</v>
      </c>
      <c r="U94" s="56">
        <v>0</v>
      </c>
      <c r="V94" s="56">
        <v>0</v>
      </c>
      <c r="W94" s="56">
        <v>0</v>
      </c>
      <c r="X94" s="56">
        <v>0</v>
      </c>
      <c r="Y94" s="56">
        <v>0</v>
      </c>
      <c r="Z94" s="56">
        <v>0</v>
      </c>
      <c r="AA94" s="56">
        <v>0</v>
      </c>
      <c r="AB94" s="56">
        <v>0</v>
      </c>
      <c r="AC94" s="56">
        <v>0</v>
      </c>
      <c r="AD94" s="56">
        <v>0</v>
      </c>
      <c r="AE94" s="56">
        <v>0</v>
      </c>
      <c r="AF94" s="56">
        <v>0</v>
      </c>
      <c r="AG94" s="56">
        <v>0</v>
      </c>
      <c r="AH94" s="56">
        <v>0</v>
      </c>
      <c r="AI94" s="56">
        <v>0</v>
      </c>
      <c r="AJ94" s="56">
        <v>0</v>
      </c>
      <c r="AK94" s="56">
        <v>0</v>
      </c>
      <c r="AL94" s="56">
        <v>0</v>
      </c>
      <c r="AM94" s="56">
        <v>0</v>
      </c>
      <c r="AN94" s="56">
        <v>0</v>
      </c>
      <c r="AO94" s="56">
        <v>0</v>
      </c>
      <c r="AP94" s="56">
        <v>0</v>
      </c>
      <c r="AQ94" s="56">
        <v>0</v>
      </c>
      <c r="AR94" s="56">
        <v>0</v>
      </c>
      <c r="AS94" s="56">
        <v>0</v>
      </c>
      <c r="AT94" s="57">
        <v>2.7</v>
      </c>
    </row>
    <row r="95" spans="1:46" x14ac:dyDescent="0.2">
      <c r="A95" s="55" t="s">
        <v>161</v>
      </c>
      <c r="B95" s="56">
        <v>0</v>
      </c>
      <c r="C95" s="56">
        <v>0</v>
      </c>
      <c r="D95" s="56">
        <v>0</v>
      </c>
      <c r="E95" s="56">
        <v>0</v>
      </c>
      <c r="F95" s="56">
        <v>0</v>
      </c>
      <c r="G95" s="56">
        <v>100</v>
      </c>
      <c r="H95" s="56">
        <v>0</v>
      </c>
      <c r="I95" s="56">
        <v>0</v>
      </c>
      <c r="J95" s="56">
        <v>0</v>
      </c>
      <c r="K95" s="56">
        <v>0</v>
      </c>
      <c r="L95" s="56">
        <v>0</v>
      </c>
      <c r="M95" s="56">
        <v>0</v>
      </c>
      <c r="N95" s="56">
        <v>0</v>
      </c>
      <c r="O95" s="56">
        <v>0</v>
      </c>
      <c r="P95" s="56">
        <v>0</v>
      </c>
      <c r="Q95" s="56">
        <v>0</v>
      </c>
      <c r="R95" s="56">
        <v>0</v>
      </c>
      <c r="S95" s="56">
        <v>0</v>
      </c>
      <c r="T95" s="56">
        <v>0</v>
      </c>
      <c r="U95" s="56">
        <v>0</v>
      </c>
      <c r="V95" s="56">
        <v>0</v>
      </c>
      <c r="W95" s="56">
        <v>0</v>
      </c>
      <c r="X95" s="56">
        <v>0</v>
      </c>
      <c r="Y95" s="56">
        <v>0</v>
      </c>
      <c r="Z95" s="56">
        <v>0</v>
      </c>
      <c r="AA95" s="56">
        <v>0</v>
      </c>
      <c r="AB95" s="56">
        <v>0</v>
      </c>
      <c r="AC95" s="56">
        <v>0</v>
      </c>
      <c r="AD95" s="56">
        <v>0</v>
      </c>
      <c r="AE95" s="56">
        <v>0</v>
      </c>
      <c r="AF95" s="56">
        <v>0</v>
      </c>
      <c r="AG95" s="56">
        <v>0</v>
      </c>
      <c r="AH95" s="56">
        <v>0</v>
      </c>
      <c r="AI95" s="56">
        <v>0</v>
      </c>
      <c r="AJ95" s="56">
        <v>0</v>
      </c>
      <c r="AK95" s="56">
        <v>0</v>
      </c>
      <c r="AL95" s="56">
        <v>0</v>
      </c>
      <c r="AM95" s="56">
        <v>0</v>
      </c>
      <c r="AN95" s="56">
        <v>0</v>
      </c>
      <c r="AO95" s="56">
        <v>0</v>
      </c>
      <c r="AP95" s="56">
        <v>0</v>
      </c>
      <c r="AQ95" s="56">
        <v>0</v>
      </c>
      <c r="AR95" s="56">
        <v>0</v>
      </c>
      <c r="AS95" s="56">
        <v>0</v>
      </c>
      <c r="AT95" s="57">
        <v>3.3</v>
      </c>
    </row>
    <row r="96" spans="1:46" ht="12.75" customHeight="1" x14ac:dyDescent="0.2">
      <c r="A96" s="55" t="s">
        <v>162</v>
      </c>
      <c r="B96" s="56">
        <v>0</v>
      </c>
      <c r="C96" s="56">
        <v>0</v>
      </c>
      <c r="D96" s="56">
        <v>0</v>
      </c>
      <c r="E96" s="56">
        <v>0</v>
      </c>
      <c r="F96" s="56">
        <v>0</v>
      </c>
      <c r="G96" s="56">
        <v>0</v>
      </c>
      <c r="H96" s="56">
        <v>100</v>
      </c>
      <c r="I96" s="56">
        <v>0</v>
      </c>
      <c r="J96" s="56">
        <v>0</v>
      </c>
      <c r="K96" s="56">
        <v>0</v>
      </c>
      <c r="L96" s="56">
        <v>0</v>
      </c>
      <c r="M96" s="56">
        <v>0</v>
      </c>
      <c r="N96" s="56">
        <v>0</v>
      </c>
      <c r="O96" s="56">
        <v>0</v>
      </c>
      <c r="P96" s="56">
        <v>0</v>
      </c>
      <c r="Q96" s="56">
        <v>0</v>
      </c>
      <c r="R96" s="56">
        <v>0</v>
      </c>
      <c r="S96" s="56">
        <v>0</v>
      </c>
      <c r="T96" s="56">
        <v>0</v>
      </c>
      <c r="U96" s="56">
        <v>0</v>
      </c>
      <c r="V96" s="56">
        <v>0</v>
      </c>
      <c r="W96" s="56">
        <v>0</v>
      </c>
      <c r="X96" s="56">
        <v>0</v>
      </c>
      <c r="Y96" s="56">
        <v>0</v>
      </c>
      <c r="Z96" s="56">
        <v>0</v>
      </c>
      <c r="AA96" s="56">
        <v>0</v>
      </c>
      <c r="AB96" s="56">
        <v>0</v>
      </c>
      <c r="AC96" s="56">
        <v>0</v>
      </c>
      <c r="AD96" s="56">
        <v>0</v>
      </c>
      <c r="AE96" s="56">
        <v>0</v>
      </c>
      <c r="AF96" s="56">
        <v>0</v>
      </c>
      <c r="AG96" s="56">
        <v>0</v>
      </c>
      <c r="AH96" s="56">
        <v>0</v>
      </c>
      <c r="AI96" s="56">
        <v>0</v>
      </c>
      <c r="AJ96" s="56">
        <v>0</v>
      </c>
      <c r="AK96" s="56">
        <v>0</v>
      </c>
      <c r="AL96" s="56">
        <v>0</v>
      </c>
      <c r="AM96" s="56">
        <v>0</v>
      </c>
      <c r="AN96" s="56">
        <v>0</v>
      </c>
      <c r="AO96" s="56">
        <v>0</v>
      </c>
      <c r="AP96" s="56">
        <v>0</v>
      </c>
      <c r="AQ96" s="56">
        <v>0</v>
      </c>
      <c r="AR96" s="56">
        <v>0</v>
      </c>
      <c r="AS96" s="56">
        <v>0</v>
      </c>
      <c r="AT96" s="57">
        <v>3.4</v>
      </c>
    </row>
    <row r="97" spans="1:46" x14ac:dyDescent="0.2">
      <c r="A97" s="55" t="s">
        <v>163</v>
      </c>
      <c r="B97" s="56">
        <v>0</v>
      </c>
      <c r="C97" s="56">
        <v>0</v>
      </c>
      <c r="D97" s="56">
        <v>0</v>
      </c>
      <c r="E97" s="56">
        <v>0</v>
      </c>
      <c r="F97" s="56">
        <v>0</v>
      </c>
      <c r="G97" s="56">
        <v>0</v>
      </c>
      <c r="H97" s="56">
        <v>0</v>
      </c>
      <c r="I97" s="56">
        <v>100</v>
      </c>
      <c r="J97" s="56">
        <v>0</v>
      </c>
      <c r="K97" s="56">
        <v>0</v>
      </c>
      <c r="L97" s="56">
        <v>0</v>
      </c>
      <c r="M97" s="56">
        <v>0</v>
      </c>
      <c r="N97" s="56">
        <v>0</v>
      </c>
      <c r="O97" s="56">
        <v>0</v>
      </c>
      <c r="P97" s="56">
        <v>0</v>
      </c>
      <c r="Q97" s="56">
        <v>0</v>
      </c>
      <c r="R97" s="56">
        <v>0</v>
      </c>
      <c r="S97" s="56">
        <v>0</v>
      </c>
      <c r="T97" s="56">
        <v>0</v>
      </c>
      <c r="U97" s="56">
        <v>0</v>
      </c>
      <c r="V97" s="56">
        <v>0</v>
      </c>
      <c r="W97" s="56">
        <v>0</v>
      </c>
      <c r="X97" s="56">
        <v>0</v>
      </c>
      <c r="Y97" s="56">
        <v>0</v>
      </c>
      <c r="Z97" s="56">
        <v>0</v>
      </c>
      <c r="AA97" s="56">
        <v>0</v>
      </c>
      <c r="AB97" s="56">
        <v>0</v>
      </c>
      <c r="AC97" s="56">
        <v>0</v>
      </c>
      <c r="AD97" s="56">
        <v>0</v>
      </c>
      <c r="AE97" s="56">
        <v>0</v>
      </c>
      <c r="AF97" s="56">
        <v>0</v>
      </c>
      <c r="AG97" s="56">
        <v>0</v>
      </c>
      <c r="AH97" s="56">
        <v>0</v>
      </c>
      <c r="AI97" s="56">
        <v>0</v>
      </c>
      <c r="AJ97" s="56">
        <v>0</v>
      </c>
      <c r="AK97" s="56">
        <v>0</v>
      </c>
      <c r="AL97" s="56">
        <v>0</v>
      </c>
      <c r="AM97" s="56">
        <v>0</v>
      </c>
      <c r="AN97" s="56">
        <v>0</v>
      </c>
      <c r="AO97" s="56">
        <v>0</v>
      </c>
      <c r="AP97" s="56">
        <v>0</v>
      </c>
      <c r="AQ97" s="56">
        <v>0</v>
      </c>
      <c r="AR97" s="56">
        <v>0</v>
      </c>
      <c r="AS97" s="56">
        <v>0</v>
      </c>
      <c r="AT97" s="57">
        <v>4.5999999999999996</v>
      </c>
    </row>
    <row r="98" spans="1:46" x14ac:dyDescent="0.2">
      <c r="A98" s="55" t="s">
        <v>164</v>
      </c>
      <c r="B98" s="56">
        <v>0</v>
      </c>
      <c r="C98" s="56">
        <v>0</v>
      </c>
      <c r="D98" s="56">
        <v>0</v>
      </c>
      <c r="E98" s="56">
        <v>0</v>
      </c>
      <c r="F98" s="56">
        <v>0</v>
      </c>
      <c r="G98" s="56">
        <v>0</v>
      </c>
      <c r="H98" s="56">
        <v>0</v>
      </c>
      <c r="I98" s="56">
        <v>0</v>
      </c>
      <c r="J98" s="56">
        <v>100</v>
      </c>
      <c r="K98" s="56">
        <v>0</v>
      </c>
      <c r="L98" s="56">
        <v>0</v>
      </c>
      <c r="M98" s="56">
        <v>0</v>
      </c>
      <c r="N98" s="56">
        <v>0</v>
      </c>
      <c r="O98" s="56">
        <v>0</v>
      </c>
      <c r="P98" s="56">
        <v>0</v>
      </c>
      <c r="Q98" s="56">
        <v>0</v>
      </c>
      <c r="R98" s="56">
        <v>0</v>
      </c>
      <c r="S98" s="56">
        <v>0</v>
      </c>
      <c r="T98" s="56">
        <v>0</v>
      </c>
      <c r="U98" s="56">
        <v>0</v>
      </c>
      <c r="V98" s="56">
        <v>0</v>
      </c>
      <c r="W98" s="56">
        <v>0</v>
      </c>
      <c r="X98" s="56">
        <v>0</v>
      </c>
      <c r="Y98" s="56">
        <v>0</v>
      </c>
      <c r="Z98" s="56">
        <v>0</v>
      </c>
      <c r="AA98" s="56">
        <v>0</v>
      </c>
      <c r="AB98" s="56">
        <v>0</v>
      </c>
      <c r="AC98" s="56">
        <v>0</v>
      </c>
      <c r="AD98" s="56">
        <v>0</v>
      </c>
      <c r="AE98" s="56">
        <v>0</v>
      </c>
      <c r="AF98" s="56">
        <v>0</v>
      </c>
      <c r="AG98" s="56">
        <v>0</v>
      </c>
      <c r="AH98" s="56">
        <v>0</v>
      </c>
      <c r="AI98" s="56">
        <v>0</v>
      </c>
      <c r="AJ98" s="56">
        <v>0</v>
      </c>
      <c r="AK98" s="56">
        <v>0</v>
      </c>
      <c r="AL98" s="56">
        <v>0</v>
      </c>
      <c r="AM98" s="56">
        <v>0</v>
      </c>
      <c r="AN98" s="56">
        <v>0</v>
      </c>
      <c r="AO98" s="56">
        <v>0</v>
      </c>
      <c r="AP98" s="56">
        <v>0</v>
      </c>
      <c r="AQ98" s="56">
        <v>0</v>
      </c>
      <c r="AR98" s="56">
        <v>0</v>
      </c>
      <c r="AS98" s="56">
        <v>0</v>
      </c>
      <c r="AT98" s="57">
        <v>2.9</v>
      </c>
    </row>
    <row r="99" spans="1:46" x14ac:dyDescent="0.2">
      <c r="A99" s="55" t="s">
        <v>165</v>
      </c>
      <c r="B99" s="56">
        <v>0</v>
      </c>
      <c r="C99" s="56">
        <v>0</v>
      </c>
      <c r="D99" s="56">
        <v>0</v>
      </c>
      <c r="E99" s="56">
        <v>0</v>
      </c>
      <c r="F99" s="56">
        <v>0</v>
      </c>
      <c r="G99" s="56">
        <v>0</v>
      </c>
      <c r="H99" s="56">
        <v>0</v>
      </c>
      <c r="I99" s="56">
        <v>0</v>
      </c>
      <c r="J99" s="56">
        <v>0</v>
      </c>
      <c r="K99" s="56">
        <v>100</v>
      </c>
      <c r="L99" s="56">
        <v>0</v>
      </c>
      <c r="M99" s="56">
        <v>0</v>
      </c>
      <c r="N99" s="56">
        <v>0</v>
      </c>
      <c r="O99" s="56">
        <v>0</v>
      </c>
      <c r="P99" s="56">
        <v>0</v>
      </c>
      <c r="Q99" s="56">
        <v>0</v>
      </c>
      <c r="R99" s="56">
        <v>0</v>
      </c>
      <c r="S99" s="56">
        <v>0</v>
      </c>
      <c r="T99" s="56">
        <v>0</v>
      </c>
      <c r="U99" s="56">
        <v>0</v>
      </c>
      <c r="V99" s="56">
        <v>0</v>
      </c>
      <c r="W99" s="56">
        <v>0</v>
      </c>
      <c r="X99" s="56">
        <v>0</v>
      </c>
      <c r="Y99" s="56">
        <v>0</v>
      </c>
      <c r="Z99" s="56">
        <v>0</v>
      </c>
      <c r="AA99" s="56">
        <v>0</v>
      </c>
      <c r="AB99" s="56">
        <v>0</v>
      </c>
      <c r="AC99" s="56">
        <v>0</v>
      </c>
      <c r="AD99" s="56">
        <v>0</v>
      </c>
      <c r="AE99" s="56">
        <v>0</v>
      </c>
      <c r="AF99" s="56">
        <v>0</v>
      </c>
      <c r="AG99" s="56">
        <v>0</v>
      </c>
      <c r="AH99" s="56">
        <v>0</v>
      </c>
      <c r="AI99" s="56">
        <v>0</v>
      </c>
      <c r="AJ99" s="56">
        <v>0</v>
      </c>
      <c r="AK99" s="56">
        <v>0</v>
      </c>
      <c r="AL99" s="56">
        <v>0</v>
      </c>
      <c r="AM99" s="56">
        <v>0</v>
      </c>
      <c r="AN99" s="56">
        <v>0</v>
      </c>
      <c r="AO99" s="56">
        <v>0</v>
      </c>
      <c r="AP99" s="56">
        <v>0</v>
      </c>
      <c r="AQ99" s="56">
        <v>0</v>
      </c>
      <c r="AR99" s="56">
        <v>0</v>
      </c>
      <c r="AS99" s="56">
        <v>0</v>
      </c>
      <c r="AT99" s="57">
        <v>5.7</v>
      </c>
    </row>
    <row r="100" spans="1:46" x14ac:dyDescent="0.2">
      <c r="A100" s="55" t="s">
        <v>166</v>
      </c>
      <c r="B100" s="56">
        <v>0</v>
      </c>
      <c r="C100" s="56">
        <v>0</v>
      </c>
      <c r="D100" s="56">
        <v>0</v>
      </c>
      <c r="E100" s="56">
        <v>0</v>
      </c>
      <c r="F100" s="56">
        <v>0</v>
      </c>
      <c r="G100" s="56">
        <v>0</v>
      </c>
      <c r="H100" s="56">
        <v>0</v>
      </c>
      <c r="I100" s="56">
        <v>0</v>
      </c>
      <c r="J100" s="56">
        <v>0</v>
      </c>
      <c r="K100" s="56">
        <v>0</v>
      </c>
      <c r="L100" s="56">
        <v>100</v>
      </c>
      <c r="M100" s="56">
        <v>0</v>
      </c>
      <c r="N100" s="56">
        <v>0</v>
      </c>
      <c r="O100" s="56">
        <v>0</v>
      </c>
      <c r="P100" s="56">
        <v>0</v>
      </c>
      <c r="Q100" s="56">
        <v>0</v>
      </c>
      <c r="R100" s="56">
        <v>0</v>
      </c>
      <c r="S100" s="56">
        <v>0</v>
      </c>
      <c r="T100" s="56">
        <v>0</v>
      </c>
      <c r="U100" s="56">
        <v>0</v>
      </c>
      <c r="V100" s="56">
        <v>0</v>
      </c>
      <c r="W100" s="56">
        <v>0</v>
      </c>
      <c r="X100" s="56">
        <v>0</v>
      </c>
      <c r="Y100" s="56">
        <v>0</v>
      </c>
      <c r="Z100" s="56">
        <v>0</v>
      </c>
      <c r="AA100" s="56">
        <v>0</v>
      </c>
      <c r="AB100" s="56">
        <v>0</v>
      </c>
      <c r="AC100" s="56">
        <v>0</v>
      </c>
      <c r="AD100" s="56">
        <v>0</v>
      </c>
      <c r="AE100" s="56">
        <v>0</v>
      </c>
      <c r="AF100" s="56">
        <v>0</v>
      </c>
      <c r="AG100" s="56">
        <v>0</v>
      </c>
      <c r="AH100" s="56">
        <v>0</v>
      </c>
      <c r="AI100" s="56">
        <v>0</v>
      </c>
      <c r="AJ100" s="56">
        <v>0</v>
      </c>
      <c r="AK100" s="56">
        <v>0</v>
      </c>
      <c r="AL100" s="56">
        <v>0</v>
      </c>
      <c r="AM100" s="56">
        <v>0</v>
      </c>
      <c r="AN100" s="56">
        <v>0</v>
      </c>
      <c r="AO100" s="56">
        <v>0</v>
      </c>
      <c r="AP100" s="56">
        <v>0</v>
      </c>
      <c r="AQ100" s="56">
        <v>0</v>
      </c>
      <c r="AR100" s="56">
        <v>0</v>
      </c>
      <c r="AS100" s="56">
        <v>0</v>
      </c>
      <c r="AT100" s="57">
        <v>2.8</v>
      </c>
    </row>
    <row r="101" spans="1:46" x14ac:dyDescent="0.2">
      <c r="A101" s="55" t="s">
        <v>167</v>
      </c>
      <c r="B101" s="56">
        <v>0</v>
      </c>
      <c r="C101" s="56">
        <v>0</v>
      </c>
      <c r="D101" s="56">
        <v>0</v>
      </c>
      <c r="E101" s="56">
        <v>0</v>
      </c>
      <c r="F101" s="56">
        <v>0</v>
      </c>
      <c r="G101" s="56">
        <v>0</v>
      </c>
      <c r="H101" s="56">
        <v>0</v>
      </c>
      <c r="I101" s="56">
        <v>0</v>
      </c>
      <c r="J101" s="56">
        <v>0</v>
      </c>
      <c r="K101" s="56">
        <v>0</v>
      </c>
      <c r="L101" s="56">
        <v>0</v>
      </c>
      <c r="M101" s="56">
        <v>100</v>
      </c>
      <c r="N101" s="56">
        <v>0</v>
      </c>
      <c r="O101" s="56">
        <v>0</v>
      </c>
      <c r="P101" s="56">
        <v>0</v>
      </c>
      <c r="Q101" s="56">
        <v>0</v>
      </c>
      <c r="R101" s="56">
        <v>0</v>
      </c>
      <c r="S101" s="56">
        <v>0</v>
      </c>
      <c r="T101" s="56">
        <v>0</v>
      </c>
      <c r="U101" s="56">
        <v>0</v>
      </c>
      <c r="V101" s="56">
        <v>0</v>
      </c>
      <c r="W101" s="56">
        <v>0</v>
      </c>
      <c r="X101" s="56">
        <v>0</v>
      </c>
      <c r="Y101" s="56">
        <v>0</v>
      </c>
      <c r="Z101" s="56">
        <v>0</v>
      </c>
      <c r="AA101" s="56">
        <v>0</v>
      </c>
      <c r="AB101" s="56">
        <v>0</v>
      </c>
      <c r="AC101" s="56">
        <v>0</v>
      </c>
      <c r="AD101" s="56">
        <v>0</v>
      </c>
      <c r="AE101" s="56">
        <v>0</v>
      </c>
      <c r="AF101" s="56">
        <v>0</v>
      </c>
      <c r="AG101" s="56">
        <v>0</v>
      </c>
      <c r="AH101" s="56">
        <v>0</v>
      </c>
      <c r="AI101" s="56">
        <v>0</v>
      </c>
      <c r="AJ101" s="56">
        <v>0</v>
      </c>
      <c r="AK101" s="56">
        <v>0</v>
      </c>
      <c r="AL101" s="56">
        <v>0</v>
      </c>
      <c r="AM101" s="56">
        <v>0</v>
      </c>
      <c r="AN101" s="56">
        <v>0</v>
      </c>
      <c r="AO101" s="56">
        <v>0</v>
      </c>
      <c r="AP101" s="56">
        <v>0</v>
      </c>
      <c r="AQ101" s="56">
        <v>0</v>
      </c>
      <c r="AR101" s="56">
        <v>0</v>
      </c>
      <c r="AS101" s="56">
        <v>0</v>
      </c>
      <c r="AT101" s="57">
        <v>4.5</v>
      </c>
    </row>
    <row r="102" spans="1:46" x14ac:dyDescent="0.2">
      <c r="A102" s="55" t="s">
        <v>168</v>
      </c>
      <c r="B102" s="56">
        <v>0</v>
      </c>
      <c r="C102" s="56">
        <v>0</v>
      </c>
      <c r="D102" s="56">
        <v>0</v>
      </c>
      <c r="E102" s="56">
        <v>0</v>
      </c>
      <c r="F102" s="56">
        <v>0</v>
      </c>
      <c r="G102" s="56">
        <v>0</v>
      </c>
      <c r="H102" s="56">
        <v>0</v>
      </c>
      <c r="I102" s="56">
        <v>0</v>
      </c>
      <c r="J102" s="56">
        <v>0</v>
      </c>
      <c r="K102" s="56">
        <v>0</v>
      </c>
      <c r="L102" s="56">
        <v>0</v>
      </c>
      <c r="M102" s="56">
        <v>0</v>
      </c>
      <c r="N102" s="56">
        <v>100</v>
      </c>
      <c r="O102" s="56">
        <v>0</v>
      </c>
      <c r="P102" s="56">
        <v>0</v>
      </c>
      <c r="Q102" s="56">
        <v>0</v>
      </c>
      <c r="R102" s="56">
        <v>0</v>
      </c>
      <c r="S102" s="56">
        <v>0</v>
      </c>
      <c r="T102" s="56">
        <v>0</v>
      </c>
      <c r="U102" s="56">
        <v>0</v>
      </c>
      <c r="V102" s="56">
        <v>0</v>
      </c>
      <c r="W102" s="56">
        <v>0</v>
      </c>
      <c r="X102" s="56">
        <v>0</v>
      </c>
      <c r="Y102" s="56">
        <v>0</v>
      </c>
      <c r="Z102" s="56">
        <v>0</v>
      </c>
      <c r="AA102" s="56">
        <v>0</v>
      </c>
      <c r="AB102" s="56">
        <v>0</v>
      </c>
      <c r="AC102" s="56">
        <v>0</v>
      </c>
      <c r="AD102" s="56">
        <v>0</v>
      </c>
      <c r="AE102" s="56">
        <v>0</v>
      </c>
      <c r="AF102" s="56">
        <v>0</v>
      </c>
      <c r="AG102" s="56">
        <v>0</v>
      </c>
      <c r="AH102" s="56">
        <v>0</v>
      </c>
      <c r="AI102" s="56">
        <v>0</v>
      </c>
      <c r="AJ102" s="56">
        <v>0</v>
      </c>
      <c r="AK102" s="56">
        <v>0</v>
      </c>
      <c r="AL102" s="56">
        <v>0</v>
      </c>
      <c r="AM102" s="56">
        <v>0</v>
      </c>
      <c r="AN102" s="56">
        <v>0</v>
      </c>
      <c r="AO102" s="56">
        <v>0</v>
      </c>
      <c r="AP102" s="56">
        <v>0</v>
      </c>
      <c r="AQ102" s="56">
        <v>0</v>
      </c>
      <c r="AR102" s="56">
        <v>0</v>
      </c>
      <c r="AS102" s="56">
        <v>0</v>
      </c>
      <c r="AT102" s="57">
        <v>5.8</v>
      </c>
    </row>
    <row r="103" spans="1:46" x14ac:dyDescent="0.2">
      <c r="A103" s="55" t="s">
        <v>169</v>
      </c>
      <c r="B103" s="56">
        <v>0</v>
      </c>
      <c r="C103" s="56">
        <v>0</v>
      </c>
      <c r="D103" s="56">
        <v>0</v>
      </c>
      <c r="E103" s="56">
        <v>0</v>
      </c>
      <c r="F103" s="56">
        <v>0</v>
      </c>
      <c r="G103" s="56">
        <v>0</v>
      </c>
      <c r="H103" s="56">
        <v>0</v>
      </c>
      <c r="I103" s="56">
        <v>0</v>
      </c>
      <c r="J103" s="56">
        <v>0</v>
      </c>
      <c r="K103" s="56">
        <v>0</v>
      </c>
      <c r="L103" s="56">
        <v>0</v>
      </c>
      <c r="M103" s="56">
        <v>0</v>
      </c>
      <c r="N103" s="56">
        <v>0</v>
      </c>
      <c r="O103" s="56">
        <v>100</v>
      </c>
      <c r="P103" s="56">
        <v>0</v>
      </c>
      <c r="Q103" s="56">
        <v>0</v>
      </c>
      <c r="R103" s="56">
        <v>0</v>
      </c>
      <c r="S103" s="56">
        <v>0</v>
      </c>
      <c r="T103" s="56">
        <v>0</v>
      </c>
      <c r="U103" s="56">
        <v>0</v>
      </c>
      <c r="V103" s="56">
        <v>0</v>
      </c>
      <c r="W103" s="56">
        <v>0</v>
      </c>
      <c r="X103" s="56">
        <v>0</v>
      </c>
      <c r="Y103" s="56">
        <v>0</v>
      </c>
      <c r="Z103" s="56">
        <v>0</v>
      </c>
      <c r="AA103" s="56">
        <v>0</v>
      </c>
      <c r="AB103" s="56">
        <v>0</v>
      </c>
      <c r="AC103" s="56">
        <v>0</v>
      </c>
      <c r="AD103" s="56">
        <v>0</v>
      </c>
      <c r="AE103" s="56">
        <v>0</v>
      </c>
      <c r="AF103" s="56">
        <v>0</v>
      </c>
      <c r="AG103" s="56">
        <v>0</v>
      </c>
      <c r="AH103" s="56">
        <v>0</v>
      </c>
      <c r="AI103" s="56">
        <v>0</v>
      </c>
      <c r="AJ103" s="56">
        <v>0</v>
      </c>
      <c r="AK103" s="56">
        <v>0</v>
      </c>
      <c r="AL103" s="56">
        <v>0</v>
      </c>
      <c r="AM103" s="56">
        <v>0</v>
      </c>
      <c r="AN103" s="56">
        <v>0</v>
      </c>
      <c r="AO103" s="56">
        <v>0</v>
      </c>
      <c r="AP103" s="56">
        <v>0</v>
      </c>
      <c r="AQ103" s="56">
        <v>0</v>
      </c>
      <c r="AR103" s="56">
        <v>0</v>
      </c>
      <c r="AS103" s="56">
        <v>0</v>
      </c>
      <c r="AT103" s="57">
        <v>1.7</v>
      </c>
    </row>
    <row r="104" spans="1:46" x14ac:dyDescent="0.2">
      <c r="A104" s="55" t="s">
        <v>170</v>
      </c>
      <c r="B104" s="56">
        <v>0</v>
      </c>
      <c r="C104" s="56">
        <v>0</v>
      </c>
      <c r="D104" s="56">
        <v>0</v>
      </c>
      <c r="E104" s="56">
        <v>0</v>
      </c>
      <c r="F104" s="56">
        <v>0</v>
      </c>
      <c r="G104" s="56">
        <v>0</v>
      </c>
      <c r="H104" s="56">
        <v>0</v>
      </c>
      <c r="I104" s="56">
        <v>0</v>
      </c>
      <c r="J104" s="56">
        <v>0</v>
      </c>
      <c r="K104" s="56">
        <v>0</v>
      </c>
      <c r="L104" s="56">
        <v>0</v>
      </c>
      <c r="M104" s="56">
        <v>0</v>
      </c>
      <c r="N104" s="56">
        <v>0</v>
      </c>
      <c r="O104" s="56">
        <v>0</v>
      </c>
      <c r="P104" s="56">
        <v>100</v>
      </c>
      <c r="Q104" s="56">
        <v>0</v>
      </c>
      <c r="R104" s="56">
        <v>0</v>
      </c>
      <c r="S104" s="56">
        <v>0</v>
      </c>
      <c r="T104" s="56">
        <v>0</v>
      </c>
      <c r="U104" s="56">
        <v>0</v>
      </c>
      <c r="V104" s="56">
        <v>0</v>
      </c>
      <c r="W104" s="56">
        <v>0</v>
      </c>
      <c r="X104" s="56">
        <v>0</v>
      </c>
      <c r="Y104" s="56">
        <v>0</v>
      </c>
      <c r="Z104" s="56">
        <v>0</v>
      </c>
      <c r="AA104" s="56">
        <v>0</v>
      </c>
      <c r="AB104" s="56">
        <v>0</v>
      </c>
      <c r="AC104" s="56">
        <v>0</v>
      </c>
      <c r="AD104" s="56">
        <v>0</v>
      </c>
      <c r="AE104" s="56">
        <v>0</v>
      </c>
      <c r="AF104" s="56">
        <v>0</v>
      </c>
      <c r="AG104" s="56">
        <v>0</v>
      </c>
      <c r="AH104" s="56">
        <v>0</v>
      </c>
      <c r="AI104" s="56">
        <v>0</v>
      </c>
      <c r="AJ104" s="56">
        <v>0</v>
      </c>
      <c r="AK104" s="56">
        <v>0</v>
      </c>
      <c r="AL104" s="56">
        <v>0</v>
      </c>
      <c r="AM104" s="56">
        <v>0</v>
      </c>
      <c r="AN104" s="56">
        <v>0</v>
      </c>
      <c r="AO104" s="56">
        <v>0</v>
      </c>
      <c r="AP104" s="56">
        <v>0</v>
      </c>
      <c r="AQ104" s="56">
        <v>0</v>
      </c>
      <c r="AR104" s="56">
        <v>0</v>
      </c>
      <c r="AS104" s="56">
        <v>0</v>
      </c>
      <c r="AT104" s="57">
        <v>1.8</v>
      </c>
    </row>
    <row r="105" spans="1:46" x14ac:dyDescent="0.2">
      <c r="A105" s="55" t="s">
        <v>171</v>
      </c>
      <c r="B105" s="56">
        <v>0</v>
      </c>
      <c r="C105" s="56">
        <v>0</v>
      </c>
      <c r="D105" s="56">
        <v>0</v>
      </c>
      <c r="E105" s="56">
        <v>0</v>
      </c>
      <c r="F105" s="56">
        <v>0</v>
      </c>
      <c r="G105" s="56">
        <v>0</v>
      </c>
      <c r="H105" s="56">
        <v>0</v>
      </c>
      <c r="I105" s="56">
        <v>0</v>
      </c>
      <c r="J105" s="56">
        <v>0</v>
      </c>
      <c r="K105" s="56">
        <v>0</v>
      </c>
      <c r="L105" s="56">
        <v>0</v>
      </c>
      <c r="M105" s="56">
        <v>0</v>
      </c>
      <c r="N105" s="56">
        <v>0</v>
      </c>
      <c r="O105" s="56">
        <v>0</v>
      </c>
      <c r="P105" s="56">
        <v>0</v>
      </c>
      <c r="Q105" s="56">
        <v>100</v>
      </c>
      <c r="R105" s="56">
        <v>0</v>
      </c>
      <c r="S105" s="56">
        <v>0</v>
      </c>
      <c r="T105" s="56">
        <v>0</v>
      </c>
      <c r="U105" s="56">
        <v>0</v>
      </c>
      <c r="V105" s="56">
        <v>0</v>
      </c>
      <c r="W105" s="56">
        <v>0</v>
      </c>
      <c r="X105" s="56">
        <v>0</v>
      </c>
      <c r="Y105" s="56">
        <v>0</v>
      </c>
      <c r="Z105" s="56">
        <v>0</v>
      </c>
      <c r="AA105" s="56">
        <v>0</v>
      </c>
      <c r="AB105" s="56">
        <v>0</v>
      </c>
      <c r="AC105" s="56">
        <v>0</v>
      </c>
      <c r="AD105" s="56">
        <v>0</v>
      </c>
      <c r="AE105" s="56">
        <v>0</v>
      </c>
      <c r="AF105" s="56">
        <v>0</v>
      </c>
      <c r="AG105" s="56">
        <v>0</v>
      </c>
      <c r="AH105" s="56">
        <v>0</v>
      </c>
      <c r="AI105" s="56">
        <v>0</v>
      </c>
      <c r="AJ105" s="56">
        <v>0</v>
      </c>
      <c r="AK105" s="56">
        <v>0</v>
      </c>
      <c r="AL105" s="56">
        <v>0</v>
      </c>
      <c r="AM105" s="56">
        <v>0</v>
      </c>
      <c r="AN105" s="56">
        <v>0</v>
      </c>
      <c r="AO105" s="56">
        <v>0</v>
      </c>
      <c r="AP105" s="56">
        <v>0</v>
      </c>
      <c r="AQ105" s="56">
        <v>0</v>
      </c>
      <c r="AR105" s="56">
        <v>0</v>
      </c>
      <c r="AS105" s="56">
        <v>0</v>
      </c>
      <c r="AT105" s="57">
        <v>1.3</v>
      </c>
    </row>
    <row r="106" spans="1:46" x14ac:dyDescent="0.2">
      <c r="A106" s="55" t="s">
        <v>172</v>
      </c>
      <c r="B106" s="56">
        <v>0</v>
      </c>
      <c r="C106" s="56">
        <v>0</v>
      </c>
      <c r="D106" s="56">
        <v>0</v>
      </c>
      <c r="E106" s="56">
        <v>0</v>
      </c>
      <c r="F106" s="56">
        <v>0</v>
      </c>
      <c r="G106" s="56">
        <v>0</v>
      </c>
      <c r="H106" s="56">
        <v>0</v>
      </c>
      <c r="I106" s="56">
        <v>0</v>
      </c>
      <c r="J106" s="56">
        <v>0</v>
      </c>
      <c r="K106" s="56">
        <v>0</v>
      </c>
      <c r="L106" s="56">
        <v>0</v>
      </c>
      <c r="M106" s="56">
        <v>0</v>
      </c>
      <c r="N106" s="56">
        <v>0</v>
      </c>
      <c r="O106" s="56">
        <v>0</v>
      </c>
      <c r="P106" s="56">
        <v>0</v>
      </c>
      <c r="Q106" s="56">
        <v>0</v>
      </c>
      <c r="R106" s="56">
        <v>100</v>
      </c>
      <c r="S106" s="56">
        <v>0</v>
      </c>
      <c r="T106" s="56">
        <v>0</v>
      </c>
      <c r="U106" s="56">
        <v>0</v>
      </c>
      <c r="V106" s="56">
        <v>0</v>
      </c>
      <c r="W106" s="56">
        <v>0</v>
      </c>
      <c r="X106" s="56">
        <v>0</v>
      </c>
      <c r="Y106" s="56">
        <v>0</v>
      </c>
      <c r="Z106" s="56">
        <v>0</v>
      </c>
      <c r="AA106" s="56">
        <v>0</v>
      </c>
      <c r="AB106" s="56">
        <v>0</v>
      </c>
      <c r="AC106" s="56">
        <v>0</v>
      </c>
      <c r="AD106" s="56">
        <v>0</v>
      </c>
      <c r="AE106" s="56">
        <v>0</v>
      </c>
      <c r="AF106" s="56">
        <v>0</v>
      </c>
      <c r="AG106" s="56">
        <v>0</v>
      </c>
      <c r="AH106" s="56">
        <v>0</v>
      </c>
      <c r="AI106" s="56">
        <v>0</v>
      </c>
      <c r="AJ106" s="56">
        <v>0</v>
      </c>
      <c r="AK106" s="56">
        <v>0</v>
      </c>
      <c r="AL106" s="56">
        <v>0</v>
      </c>
      <c r="AM106" s="56">
        <v>0</v>
      </c>
      <c r="AN106" s="56">
        <v>0</v>
      </c>
      <c r="AO106" s="56">
        <v>0</v>
      </c>
      <c r="AP106" s="56">
        <v>0</v>
      </c>
      <c r="AQ106" s="56">
        <v>0</v>
      </c>
      <c r="AR106" s="56">
        <v>0</v>
      </c>
      <c r="AS106" s="56">
        <v>0</v>
      </c>
      <c r="AT106" s="57">
        <v>3</v>
      </c>
    </row>
    <row r="107" spans="1:46" ht="12.75" customHeight="1" x14ac:dyDescent="0.2">
      <c r="A107" s="55" t="s">
        <v>173</v>
      </c>
      <c r="B107" s="56">
        <v>0</v>
      </c>
      <c r="C107" s="56">
        <v>0</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100</v>
      </c>
      <c r="T107" s="56">
        <v>0</v>
      </c>
      <c r="U107" s="56">
        <v>0</v>
      </c>
      <c r="V107" s="56">
        <v>0</v>
      </c>
      <c r="W107" s="56">
        <v>0</v>
      </c>
      <c r="X107" s="56">
        <v>0</v>
      </c>
      <c r="Y107" s="56">
        <v>0</v>
      </c>
      <c r="Z107" s="56">
        <v>0</v>
      </c>
      <c r="AA107" s="56">
        <v>0</v>
      </c>
      <c r="AB107" s="56">
        <v>0</v>
      </c>
      <c r="AC107" s="56">
        <v>0</v>
      </c>
      <c r="AD107" s="56">
        <v>0</v>
      </c>
      <c r="AE107" s="56">
        <v>0</v>
      </c>
      <c r="AF107" s="56">
        <v>0</v>
      </c>
      <c r="AG107" s="56">
        <v>0</v>
      </c>
      <c r="AH107" s="56">
        <v>0</v>
      </c>
      <c r="AI107" s="56">
        <v>0</v>
      </c>
      <c r="AJ107" s="56">
        <v>0</v>
      </c>
      <c r="AK107" s="56">
        <v>0</v>
      </c>
      <c r="AL107" s="56">
        <v>0</v>
      </c>
      <c r="AM107" s="56">
        <v>0</v>
      </c>
      <c r="AN107" s="56">
        <v>0</v>
      </c>
      <c r="AO107" s="56">
        <v>0</v>
      </c>
      <c r="AP107" s="56">
        <v>0</v>
      </c>
      <c r="AQ107" s="56">
        <v>0</v>
      </c>
      <c r="AR107" s="56">
        <v>0</v>
      </c>
      <c r="AS107" s="56">
        <v>0</v>
      </c>
      <c r="AT107" s="57">
        <v>1</v>
      </c>
    </row>
    <row r="108" spans="1:46" x14ac:dyDescent="0.2">
      <c r="A108" s="55" t="s">
        <v>174</v>
      </c>
      <c r="B108" s="56">
        <v>0</v>
      </c>
      <c r="C108" s="56">
        <v>0</v>
      </c>
      <c r="D108" s="56">
        <v>0</v>
      </c>
      <c r="E108" s="56">
        <v>0</v>
      </c>
      <c r="F108" s="56">
        <v>0</v>
      </c>
      <c r="G108" s="56">
        <v>0</v>
      </c>
      <c r="H108" s="56">
        <v>0</v>
      </c>
      <c r="I108" s="56">
        <v>0</v>
      </c>
      <c r="J108" s="56">
        <v>0</v>
      </c>
      <c r="K108" s="56">
        <v>0</v>
      </c>
      <c r="L108" s="56">
        <v>0</v>
      </c>
      <c r="M108" s="56">
        <v>0</v>
      </c>
      <c r="N108" s="56">
        <v>0</v>
      </c>
      <c r="O108" s="56">
        <v>0</v>
      </c>
      <c r="P108" s="56">
        <v>0</v>
      </c>
      <c r="Q108" s="56">
        <v>0</v>
      </c>
      <c r="R108" s="56">
        <v>0</v>
      </c>
      <c r="S108" s="56">
        <v>0</v>
      </c>
      <c r="T108" s="56">
        <v>100</v>
      </c>
      <c r="U108" s="56">
        <v>0</v>
      </c>
      <c r="V108" s="56">
        <v>0</v>
      </c>
      <c r="W108" s="56">
        <v>0</v>
      </c>
      <c r="X108" s="56">
        <v>0</v>
      </c>
      <c r="Y108" s="56">
        <v>0</v>
      </c>
      <c r="Z108" s="56">
        <v>0</v>
      </c>
      <c r="AA108" s="56">
        <v>0</v>
      </c>
      <c r="AB108" s="56">
        <v>0</v>
      </c>
      <c r="AC108" s="56">
        <v>0</v>
      </c>
      <c r="AD108" s="56">
        <v>0</v>
      </c>
      <c r="AE108" s="56">
        <v>0</v>
      </c>
      <c r="AF108" s="56">
        <v>0</v>
      </c>
      <c r="AG108" s="56">
        <v>0</v>
      </c>
      <c r="AH108" s="56">
        <v>0</v>
      </c>
      <c r="AI108" s="56">
        <v>0</v>
      </c>
      <c r="AJ108" s="56">
        <v>0</v>
      </c>
      <c r="AK108" s="56">
        <v>0</v>
      </c>
      <c r="AL108" s="56">
        <v>0</v>
      </c>
      <c r="AM108" s="56">
        <v>0</v>
      </c>
      <c r="AN108" s="56">
        <v>0</v>
      </c>
      <c r="AO108" s="56">
        <v>0</v>
      </c>
      <c r="AP108" s="56">
        <v>0</v>
      </c>
      <c r="AQ108" s="56">
        <v>0</v>
      </c>
      <c r="AR108" s="56">
        <v>0</v>
      </c>
      <c r="AS108" s="56">
        <v>0</v>
      </c>
      <c r="AT108" s="57">
        <v>1.4</v>
      </c>
    </row>
    <row r="109" spans="1:46" x14ac:dyDescent="0.2">
      <c r="A109" s="55" t="s">
        <v>175</v>
      </c>
      <c r="B109" s="56">
        <v>0</v>
      </c>
      <c r="C109" s="56">
        <v>0</v>
      </c>
      <c r="D109" s="56">
        <v>0</v>
      </c>
      <c r="E109" s="56">
        <v>0</v>
      </c>
      <c r="F109" s="56">
        <v>0</v>
      </c>
      <c r="G109" s="56">
        <v>0</v>
      </c>
      <c r="H109" s="56">
        <v>0</v>
      </c>
      <c r="I109" s="56">
        <v>0</v>
      </c>
      <c r="J109" s="56">
        <v>0</v>
      </c>
      <c r="K109" s="56">
        <v>0</v>
      </c>
      <c r="L109" s="56">
        <v>0</v>
      </c>
      <c r="M109" s="56">
        <v>0</v>
      </c>
      <c r="N109" s="56">
        <v>0</v>
      </c>
      <c r="O109" s="56">
        <v>0</v>
      </c>
      <c r="P109" s="56">
        <v>0</v>
      </c>
      <c r="Q109" s="56">
        <v>0</v>
      </c>
      <c r="R109" s="56">
        <v>0</v>
      </c>
      <c r="S109" s="56">
        <v>0</v>
      </c>
      <c r="T109" s="56">
        <v>0</v>
      </c>
      <c r="U109" s="56">
        <v>100</v>
      </c>
      <c r="V109" s="56">
        <v>0</v>
      </c>
      <c r="W109" s="56">
        <v>0</v>
      </c>
      <c r="X109" s="56">
        <v>0</v>
      </c>
      <c r="Y109" s="56">
        <v>0</v>
      </c>
      <c r="Z109" s="56">
        <v>0</v>
      </c>
      <c r="AA109" s="56">
        <v>0</v>
      </c>
      <c r="AB109" s="56">
        <v>0</v>
      </c>
      <c r="AC109" s="56">
        <v>0</v>
      </c>
      <c r="AD109" s="56">
        <v>0</v>
      </c>
      <c r="AE109" s="56">
        <v>0</v>
      </c>
      <c r="AF109" s="56">
        <v>0</v>
      </c>
      <c r="AG109" s="56">
        <v>0</v>
      </c>
      <c r="AH109" s="56">
        <v>0</v>
      </c>
      <c r="AI109" s="56">
        <v>0</v>
      </c>
      <c r="AJ109" s="56">
        <v>0</v>
      </c>
      <c r="AK109" s="56">
        <v>0</v>
      </c>
      <c r="AL109" s="56">
        <v>0</v>
      </c>
      <c r="AM109" s="56">
        <v>0</v>
      </c>
      <c r="AN109" s="56">
        <v>0</v>
      </c>
      <c r="AO109" s="56">
        <v>0</v>
      </c>
      <c r="AP109" s="56">
        <v>0</v>
      </c>
      <c r="AQ109" s="56">
        <v>0</v>
      </c>
      <c r="AR109" s="56">
        <v>0</v>
      </c>
      <c r="AS109" s="56">
        <v>0</v>
      </c>
      <c r="AT109" s="57">
        <v>1.1000000000000001</v>
      </c>
    </row>
    <row r="110" spans="1:46" ht="24" x14ac:dyDescent="0.2">
      <c r="A110" s="55" t="s">
        <v>139</v>
      </c>
      <c r="B110" s="56">
        <v>0</v>
      </c>
      <c r="C110" s="56">
        <v>0</v>
      </c>
      <c r="D110" s="56">
        <v>0</v>
      </c>
      <c r="E110" s="56">
        <v>0</v>
      </c>
      <c r="F110" s="56">
        <v>0</v>
      </c>
      <c r="G110" s="56">
        <v>0</v>
      </c>
      <c r="H110" s="56">
        <v>0</v>
      </c>
      <c r="I110" s="56">
        <v>0</v>
      </c>
      <c r="J110" s="56">
        <v>0</v>
      </c>
      <c r="K110" s="56">
        <v>0</v>
      </c>
      <c r="L110" s="56">
        <v>0</v>
      </c>
      <c r="M110" s="56">
        <v>0</v>
      </c>
      <c r="N110" s="56">
        <v>0</v>
      </c>
      <c r="O110" s="56">
        <v>0</v>
      </c>
      <c r="P110" s="56">
        <v>0</v>
      </c>
      <c r="Q110" s="56">
        <v>0</v>
      </c>
      <c r="R110" s="56">
        <v>0</v>
      </c>
      <c r="S110" s="56">
        <v>0</v>
      </c>
      <c r="T110" s="56">
        <v>0</v>
      </c>
      <c r="U110" s="56">
        <v>0</v>
      </c>
      <c r="V110" s="56">
        <v>100</v>
      </c>
      <c r="W110" s="56">
        <v>0</v>
      </c>
      <c r="X110" s="56">
        <v>0</v>
      </c>
      <c r="Y110" s="56">
        <v>0</v>
      </c>
      <c r="Z110" s="56">
        <v>0</v>
      </c>
      <c r="AA110" s="56">
        <v>0</v>
      </c>
      <c r="AB110" s="56">
        <v>0</v>
      </c>
      <c r="AC110" s="56">
        <v>0</v>
      </c>
      <c r="AD110" s="56">
        <v>0</v>
      </c>
      <c r="AE110" s="56">
        <v>0</v>
      </c>
      <c r="AF110" s="56">
        <v>0</v>
      </c>
      <c r="AG110" s="56">
        <v>0</v>
      </c>
      <c r="AH110" s="56">
        <v>0</v>
      </c>
      <c r="AI110" s="56">
        <v>0</v>
      </c>
      <c r="AJ110" s="56">
        <v>0</v>
      </c>
      <c r="AK110" s="56">
        <v>0</v>
      </c>
      <c r="AL110" s="56">
        <v>0</v>
      </c>
      <c r="AM110" s="56">
        <v>0</v>
      </c>
      <c r="AN110" s="56">
        <v>0</v>
      </c>
      <c r="AO110" s="56">
        <v>0</v>
      </c>
      <c r="AP110" s="56">
        <v>0</v>
      </c>
      <c r="AQ110" s="56">
        <v>0</v>
      </c>
      <c r="AR110" s="56">
        <v>0</v>
      </c>
      <c r="AS110" s="56">
        <v>0</v>
      </c>
      <c r="AT110" s="57">
        <v>0.5</v>
      </c>
    </row>
    <row r="111" spans="1:46" ht="24" x14ac:dyDescent="0.2">
      <c r="A111" s="55" t="s">
        <v>140</v>
      </c>
      <c r="B111" s="56">
        <v>0</v>
      </c>
      <c r="C111" s="56">
        <v>0</v>
      </c>
      <c r="D111" s="56">
        <v>0</v>
      </c>
      <c r="E111" s="56">
        <v>0</v>
      </c>
      <c r="F111" s="56">
        <v>0</v>
      </c>
      <c r="G111" s="56">
        <v>0</v>
      </c>
      <c r="H111" s="56">
        <v>0</v>
      </c>
      <c r="I111" s="56">
        <v>0</v>
      </c>
      <c r="J111" s="56">
        <v>0</v>
      </c>
      <c r="K111" s="56">
        <v>0</v>
      </c>
      <c r="L111" s="56">
        <v>0</v>
      </c>
      <c r="M111" s="56">
        <v>0</v>
      </c>
      <c r="N111" s="56">
        <v>0</v>
      </c>
      <c r="O111" s="56">
        <v>0</v>
      </c>
      <c r="P111" s="56">
        <v>0</v>
      </c>
      <c r="Q111" s="56">
        <v>0</v>
      </c>
      <c r="R111" s="56">
        <v>0</v>
      </c>
      <c r="S111" s="56">
        <v>0</v>
      </c>
      <c r="T111" s="56">
        <v>0</v>
      </c>
      <c r="U111" s="56">
        <v>0</v>
      </c>
      <c r="V111" s="56">
        <v>0</v>
      </c>
      <c r="W111" s="56">
        <v>100</v>
      </c>
      <c r="X111" s="56">
        <v>0</v>
      </c>
      <c r="Y111" s="56">
        <v>0</v>
      </c>
      <c r="Z111" s="56">
        <v>0</v>
      </c>
      <c r="AA111" s="56">
        <v>0</v>
      </c>
      <c r="AB111" s="56">
        <v>0</v>
      </c>
      <c r="AC111" s="56">
        <v>0</v>
      </c>
      <c r="AD111" s="56">
        <v>0</v>
      </c>
      <c r="AE111" s="56">
        <v>0</v>
      </c>
      <c r="AF111" s="56">
        <v>0</v>
      </c>
      <c r="AG111" s="56">
        <v>0</v>
      </c>
      <c r="AH111" s="56">
        <v>0</v>
      </c>
      <c r="AI111" s="56">
        <v>0</v>
      </c>
      <c r="AJ111" s="56">
        <v>0</v>
      </c>
      <c r="AK111" s="56">
        <v>0</v>
      </c>
      <c r="AL111" s="56">
        <v>0</v>
      </c>
      <c r="AM111" s="56">
        <v>0</v>
      </c>
      <c r="AN111" s="56">
        <v>0</v>
      </c>
      <c r="AO111" s="56">
        <v>0</v>
      </c>
      <c r="AP111" s="56">
        <v>0</v>
      </c>
      <c r="AQ111" s="56">
        <v>0</v>
      </c>
      <c r="AR111" s="56">
        <v>0</v>
      </c>
      <c r="AS111" s="56">
        <v>0</v>
      </c>
      <c r="AT111" s="57">
        <v>0.5</v>
      </c>
    </row>
    <row r="112" spans="1:46" x14ac:dyDescent="0.2">
      <c r="A112" s="55" t="s">
        <v>176</v>
      </c>
      <c r="B112" s="56">
        <v>0</v>
      </c>
      <c r="C112" s="56">
        <v>0</v>
      </c>
      <c r="D112" s="56">
        <v>0</v>
      </c>
      <c r="E112" s="56">
        <v>0</v>
      </c>
      <c r="F112" s="56">
        <v>0</v>
      </c>
      <c r="G112" s="56">
        <v>0</v>
      </c>
      <c r="H112" s="56">
        <v>0</v>
      </c>
      <c r="I112" s="56">
        <v>0</v>
      </c>
      <c r="J112" s="56">
        <v>0</v>
      </c>
      <c r="K112" s="56">
        <v>0</v>
      </c>
      <c r="L112" s="56">
        <v>0</v>
      </c>
      <c r="M112" s="56">
        <v>0</v>
      </c>
      <c r="N112" s="56">
        <v>0</v>
      </c>
      <c r="O112" s="56">
        <v>0</v>
      </c>
      <c r="P112" s="56">
        <v>0</v>
      </c>
      <c r="Q112" s="56">
        <v>0</v>
      </c>
      <c r="R112" s="56">
        <v>0</v>
      </c>
      <c r="S112" s="56">
        <v>0</v>
      </c>
      <c r="T112" s="56">
        <v>0</v>
      </c>
      <c r="U112" s="56">
        <v>0</v>
      </c>
      <c r="V112" s="56">
        <v>0</v>
      </c>
      <c r="W112" s="56">
        <v>0</v>
      </c>
      <c r="X112" s="56">
        <v>100</v>
      </c>
      <c r="Y112" s="56">
        <v>0</v>
      </c>
      <c r="Z112" s="56">
        <v>0</v>
      </c>
      <c r="AA112" s="56">
        <v>0</v>
      </c>
      <c r="AB112" s="56">
        <v>0</v>
      </c>
      <c r="AC112" s="56">
        <v>0</v>
      </c>
      <c r="AD112" s="56">
        <v>0</v>
      </c>
      <c r="AE112" s="56">
        <v>0</v>
      </c>
      <c r="AF112" s="56">
        <v>0</v>
      </c>
      <c r="AG112" s="56">
        <v>0</v>
      </c>
      <c r="AH112" s="56">
        <v>0</v>
      </c>
      <c r="AI112" s="56">
        <v>0</v>
      </c>
      <c r="AJ112" s="56">
        <v>0</v>
      </c>
      <c r="AK112" s="56">
        <v>0</v>
      </c>
      <c r="AL112" s="56">
        <v>0</v>
      </c>
      <c r="AM112" s="56">
        <v>0</v>
      </c>
      <c r="AN112" s="56">
        <v>0</v>
      </c>
      <c r="AO112" s="56">
        <v>0</v>
      </c>
      <c r="AP112" s="56">
        <v>0</v>
      </c>
      <c r="AQ112" s="56">
        <v>0</v>
      </c>
      <c r="AR112" s="56">
        <v>0</v>
      </c>
      <c r="AS112" s="56">
        <v>0</v>
      </c>
      <c r="AT112" s="57">
        <v>0.6</v>
      </c>
    </row>
    <row r="113" spans="1:46" x14ac:dyDescent="0.2">
      <c r="A113" s="55" t="s">
        <v>177</v>
      </c>
      <c r="B113" s="56">
        <v>0</v>
      </c>
      <c r="C113" s="56">
        <v>0</v>
      </c>
      <c r="D113" s="56">
        <v>0</v>
      </c>
      <c r="E113" s="56">
        <v>0</v>
      </c>
      <c r="F113" s="56">
        <v>0</v>
      </c>
      <c r="G113" s="56">
        <v>0</v>
      </c>
      <c r="H113" s="56">
        <v>0</v>
      </c>
      <c r="I113" s="56">
        <v>0</v>
      </c>
      <c r="J113" s="56">
        <v>0</v>
      </c>
      <c r="K113" s="56">
        <v>0</v>
      </c>
      <c r="L113" s="56">
        <v>0</v>
      </c>
      <c r="M113" s="56">
        <v>0</v>
      </c>
      <c r="N113" s="56">
        <v>0</v>
      </c>
      <c r="O113" s="56">
        <v>0</v>
      </c>
      <c r="P113" s="56">
        <v>0</v>
      </c>
      <c r="Q113" s="56">
        <v>0</v>
      </c>
      <c r="R113" s="56">
        <v>0</v>
      </c>
      <c r="S113" s="56">
        <v>0</v>
      </c>
      <c r="T113" s="56">
        <v>0</v>
      </c>
      <c r="U113" s="56">
        <v>0</v>
      </c>
      <c r="V113" s="56">
        <v>0</v>
      </c>
      <c r="W113" s="56">
        <v>0</v>
      </c>
      <c r="X113" s="56">
        <v>0</v>
      </c>
      <c r="Y113" s="56">
        <v>100</v>
      </c>
      <c r="Z113" s="56">
        <v>0</v>
      </c>
      <c r="AA113" s="56">
        <v>0</v>
      </c>
      <c r="AB113" s="56">
        <v>0</v>
      </c>
      <c r="AC113" s="56">
        <v>0</v>
      </c>
      <c r="AD113" s="56">
        <v>0</v>
      </c>
      <c r="AE113" s="56">
        <v>0</v>
      </c>
      <c r="AF113" s="56">
        <v>0</v>
      </c>
      <c r="AG113" s="56">
        <v>0</v>
      </c>
      <c r="AH113" s="56">
        <v>0</v>
      </c>
      <c r="AI113" s="56">
        <v>0</v>
      </c>
      <c r="AJ113" s="56">
        <v>0</v>
      </c>
      <c r="AK113" s="56">
        <v>0</v>
      </c>
      <c r="AL113" s="56">
        <v>0</v>
      </c>
      <c r="AM113" s="56">
        <v>0</v>
      </c>
      <c r="AN113" s="56">
        <v>0</v>
      </c>
      <c r="AO113" s="56">
        <v>0</v>
      </c>
      <c r="AP113" s="56">
        <v>0</v>
      </c>
      <c r="AQ113" s="56">
        <v>0</v>
      </c>
      <c r="AR113" s="56">
        <v>0</v>
      </c>
      <c r="AS113" s="56">
        <v>0</v>
      </c>
      <c r="AT113" s="57">
        <v>2.5</v>
      </c>
    </row>
    <row r="114" spans="1:46" x14ac:dyDescent="0.2">
      <c r="A114" s="55" t="s">
        <v>178</v>
      </c>
      <c r="B114" s="56">
        <v>0</v>
      </c>
      <c r="C114" s="56">
        <v>0</v>
      </c>
      <c r="D114" s="56">
        <v>0</v>
      </c>
      <c r="E114" s="56">
        <v>0</v>
      </c>
      <c r="F114" s="56">
        <v>0</v>
      </c>
      <c r="G114" s="56">
        <v>0</v>
      </c>
      <c r="H114" s="56">
        <v>0</v>
      </c>
      <c r="I114" s="56">
        <v>0</v>
      </c>
      <c r="J114" s="56">
        <v>0</v>
      </c>
      <c r="K114" s="56">
        <v>0</v>
      </c>
      <c r="L114" s="56">
        <v>0</v>
      </c>
      <c r="M114" s="56">
        <v>0</v>
      </c>
      <c r="N114" s="56">
        <v>0</v>
      </c>
      <c r="O114" s="56">
        <v>0</v>
      </c>
      <c r="P114" s="56">
        <v>0</v>
      </c>
      <c r="Q114" s="56">
        <v>0</v>
      </c>
      <c r="R114" s="56">
        <v>0</v>
      </c>
      <c r="S114" s="56">
        <v>0</v>
      </c>
      <c r="T114" s="56">
        <v>0</v>
      </c>
      <c r="U114" s="56">
        <v>0</v>
      </c>
      <c r="V114" s="56">
        <v>0</v>
      </c>
      <c r="W114" s="56">
        <v>0</v>
      </c>
      <c r="X114" s="56">
        <v>0</v>
      </c>
      <c r="Y114" s="56">
        <v>0</v>
      </c>
      <c r="Z114" s="56">
        <v>100</v>
      </c>
      <c r="AA114" s="56">
        <v>0</v>
      </c>
      <c r="AB114" s="56">
        <v>0</v>
      </c>
      <c r="AC114" s="56">
        <v>0</v>
      </c>
      <c r="AD114" s="56">
        <v>0</v>
      </c>
      <c r="AE114" s="56">
        <v>0</v>
      </c>
      <c r="AF114" s="56">
        <v>0</v>
      </c>
      <c r="AG114" s="56">
        <v>0</v>
      </c>
      <c r="AH114" s="56">
        <v>0</v>
      </c>
      <c r="AI114" s="56">
        <v>0</v>
      </c>
      <c r="AJ114" s="56">
        <v>0</v>
      </c>
      <c r="AK114" s="56">
        <v>0</v>
      </c>
      <c r="AL114" s="56">
        <v>0</v>
      </c>
      <c r="AM114" s="56">
        <v>0</v>
      </c>
      <c r="AN114" s="56">
        <v>0</v>
      </c>
      <c r="AO114" s="56">
        <v>0</v>
      </c>
      <c r="AP114" s="56">
        <v>0</v>
      </c>
      <c r="AQ114" s="56">
        <v>0</v>
      </c>
      <c r="AR114" s="56">
        <v>0</v>
      </c>
      <c r="AS114" s="56">
        <v>0</v>
      </c>
      <c r="AT114" s="57">
        <v>0.2</v>
      </c>
    </row>
    <row r="115" spans="1:46" x14ac:dyDescent="0.2">
      <c r="A115" s="55" t="s">
        <v>179</v>
      </c>
      <c r="B115" s="56">
        <v>0</v>
      </c>
      <c r="C115" s="56">
        <v>0</v>
      </c>
      <c r="D115" s="56">
        <v>0</v>
      </c>
      <c r="E115" s="56">
        <v>0</v>
      </c>
      <c r="F115" s="56">
        <v>0</v>
      </c>
      <c r="G115" s="56">
        <v>0</v>
      </c>
      <c r="H115" s="56">
        <v>0</v>
      </c>
      <c r="I115" s="56">
        <v>0</v>
      </c>
      <c r="J115" s="56">
        <v>0</v>
      </c>
      <c r="K115" s="56">
        <v>0</v>
      </c>
      <c r="L115" s="56">
        <v>0</v>
      </c>
      <c r="M115" s="56">
        <v>0</v>
      </c>
      <c r="N115" s="56">
        <v>0</v>
      </c>
      <c r="O115" s="56">
        <v>0</v>
      </c>
      <c r="P115" s="56">
        <v>0</v>
      </c>
      <c r="Q115" s="56">
        <v>0</v>
      </c>
      <c r="R115" s="56">
        <v>0</v>
      </c>
      <c r="S115" s="56">
        <v>0</v>
      </c>
      <c r="T115" s="56">
        <v>0</v>
      </c>
      <c r="U115" s="56">
        <v>0</v>
      </c>
      <c r="V115" s="56">
        <v>0</v>
      </c>
      <c r="W115" s="56">
        <v>0</v>
      </c>
      <c r="X115" s="56">
        <v>0</v>
      </c>
      <c r="Y115" s="56">
        <v>0</v>
      </c>
      <c r="Z115" s="56">
        <v>0</v>
      </c>
      <c r="AA115" s="56">
        <v>100</v>
      </c>
      <c r="AB115" s="56">
        <v>0</v>
      </c>
      <c r="AC115" s="56">
        <v>0</v>
      </c>
      <c r="AD115" s="56">
        <v>0</v>
      </c>
      <c r="AE115" s="56">
        <v>0</v>
      </c>
      <c r="AF115" s="56">
        <v>0</v>
      </c>
      <c r="AG115" s="56">
        <v>0</v>
      </c>
      <c r="AH115" s="56">
        <v>0</v>
      </c>
      <c r="AI115" s="56">
        <v>0</v>
      </c>
      <c r="AJ115" s="56">
        <v>0</v>
      </c>
      <c r="AK115" s="56">
        <v>0</v>
      </c>
      <c r="AL115" s="56">
        <v>0</v>
      </c>
      <c r="AM115" s="56">
        <v>0</v>
      </c>
      <c r="AN115" s="56">
        <v>0</v>
      </c>
      <c r="AO115" s="56">
        <v>0</v>
      </c>
      <c r="AP115" s="56">
        <v>0</v>
      </c>
      <c r="AQ115" s="56">
        <v>0</v>
      </c>
      <c r="AR115" s="56">
        <v>0</v>
      </c>
      <c r="AS115" s="56">
        <v>0</v>
      </c>
      <c r="AT115" s="57">
        <v>1.7</v>
      </c>
    </row>
    <row r="116" spans="1:46" ht="24" x14ac:dyDescent="0.2">
      <c r="A116" s="55" t="s">
        <v>180</v>
      </c>
      <c r="B116" s="56">
        <v>0</v>
      </c>
      <c r="C116" s="56">
        <v>0</v>
      </c>
      <c r="D116" s="56">
        <v>0</v>
      </c>
      <c r="E116" s="56">
        <v>0</v>
      </c>
      <c r="F116" s="56">
        <v>0</v>
      </c>
      <c r="G116" s="56">
        <v>0</v>
      </c>
      <c r="H116" s="56">
        <v>0</v>
      </c>
      <c r="I116" s="56">
        <v>0</v>
      </c>
      <c r="J116" s="56">
        <v>0</v>
      </c>
      <c r="K116" s="56">
        <v>0</v>
      </c>
      <c r="L116" s="56">
        <v>0</v>
      </c>
      <c r="M116" s="56">
        <v>0</v>
      </c>
      <c r="N116" s="56">
        <v>0</v>
      </c>
      <c r="O116" s="56">
        <v>0</v>
      </c>
      <c r="P116" s="56">
        <v>0</v>
      </c>
      <c r="Q116" s="56">
        <v>0</v>
      </c>
      <c r="R116" s="56">
        <v>0</v>
      </c>
      <c r="S116" s="56">
        <v>0</v>
      </c>
      <c r="T116" s="56">
        <v>0</v>
      </c>
      <c r="U116" s="56">
        <v>0</v>
      </c>
      <c r="V116" s="56">
        <v>0</v>
      </c>
      <c r="W116" s="56">
        <v>0</v>
      </c>
      <c r="X116" s="56">
        <v>0</v>
      </c>
      <c r="Y116" s="56">
        <v>0</v>
      </c>
      <c r="Z116" s="56">
        <v>0</v>
      </c>
      <c r="AA116" s="56">
        <v>0</v>
      </c>
      <c r="AB116" s="56">
        <v>100</v>
      </c>
      <c r="AC116" s="56">
        <v>0</v>
      </c>
      <c r="AD116" s="56">
        <v>0</v>
      </c>
      <c r="AE116" s="56">
        <v>0</v>
      </c>
      <c r="AF116" s="56">
        <v>0</v>
      </c>
      <c r="AG116" s="56">
        <v>0</v>
      </c>
      <c r="AH116" s="56">
        <v>0</v>
      </c>
      <c r="AI116" s="56">
        <v>0</v>
      </c>
      <c r="AJ116" s="56">
        <v>0</v>
      </c>
      <c r="AK116" s="56">
        <v>0</v>
      </c>
      <c r="AL116" s="56">
        <v>0</v>
      </c>
      <c r="AM116" s="56">
        <v>0</v>
      </c>
      <c r="AN116" s="56">
        <v>0</v>
      </c>
      <c r="AO116" s="56">
        <v>0</v>
      </c>
      <c r="AP116" s="56">
        <v>0</v>
      </c>
      <c r="AQ116" s="56">
        <v>0</v>
      </c>
      <c r="AR116" s="56">
        <v>0</v>
      </c>
      <c r="AS116" s="56">
        <v>0</v>
      </c>
      <c r="AT116" s="57">
        <v>2.7</v>
      </c>
    </row>
    <row r="117" spans="1:46" x14ac:dyDescent="0.2">
      <c r="A117" s="55" t="s">
        <v>181</v>
      </c>
      <c r="B117" s="56">
        <v>0</v>
      </c>
      <c r="C117" s="56">
        <v>0</v>
      </c>
      <c r="D117" s="56">
        <v>0</v>
      </c>
      <c r="E117" s="56">
        <v>0</v>
      </c>
      <c r="F117" s="56">
        <v>0</v>
      </c>
      <c r="G117" s="56">
        <v>0</v>
      </c>
      <c r="H117" s="56">
        <v>0</v>
      </c>
      <c r="I117" s="56">
        <v>0</v>
      </c>
      <c r="J117" s="56">
        <v>0</v>
      </c>
      <c r="K117" s="56">
        <v>0</v>
      </c>
      <c r="L117" s="56">
        <v>0</v>
      </c>
      <c r="M117" s="56">
        <v>0</v>
      </c>
      <c r="N117" s="56">
        <v>0</v>
      </c>
      <c r="O117" s="56">
        <v>0</v>
      </c>
      <c r="P117" s="56">
        <v>0</v>
      </c>
      <c r="Q117" s="56">
        <v>0</v>
      </c>
      <c r="R117" s="56">
        <v>0</v>
      </c>
      <c r="S117" s="56">
        <v>0</v>
      </c>
      <c r="T117" s="56">
        <v>0</v>
      </c>
      <c r="U117" s="56">
        <v>0</v>
      </c>
      <c r="V117" s="56">
        <v>0</v>
      </c>
      <c r="W117" s="56">
        <v>0</v>
      </c>
      <c r="X117" s="56">
        <v>0</v>
      </c>
      <c r="Y117" s="56">
        <v>0</v>
      </c>
      <c r="Z117" s="56">
        <v>0</v>
      </c>
      <c r="AA117" s="56">
        <v>0</v>
      </c>
      <c r="AB117" s="56">
        <v>0</v>
      </c>
      <c r="AC117" s="56">
        <v>100</v>
      </c>
      <c r="AD117" s="56">
        <v>0</v>
      </c>
      <c r="AE117" s="56">
        <v>0</v>
      </c>
      <c r="AF117" s="56">
        <v>0</v>
      </c>
      <c r="AG117" s="56">
        <v>0</v>
      </c>
      <c r="AH117" s="56">
        <v>0</v>
      </c>
      <c r="AI117" s="56">
        <v>0</v>
      </c>
      <c r="AJ117" s="56">
        <v>0</v>
      </c>
      <c r="AK117" s="56">
        <v>0</v>
      </c>
      <c r="AL117" s="56">
        <v>0</v>
      </c>
      <c r="AM117" s="56">
        <v>0</v>
      </c>
      <c r="AN117" s="56">
        <v>0</v>
      </c>
      <c r="AO117" s="56">
        <v>0</v>
      </c>
      <c r="AP117" s="56">
        <v>0</v>
      </c>
      <c r="AQ117" s="56">
        <v>0</v>
      </c>
      <c r="AR117" s="56">
        <v>0</v>
      </c>
      <c r="AS117" s="56">
        <v>0</v>
      </c>
      <c r="AT117" s="57">
        <v>2.6</v>
      </c>
    </row>
    <row r="118" spans="1:46" ht="12.75" customHeight="1" x14ac:dyDescent="0.2">
      <c r="A118" s="55" t="s">
        <v>182</v>
      </c>
      <c r="B118" s="56">
        <v>0</v>
      </c>
      <c r="C118" s="56">
        <v>0</v>
      </c>
      <c r="D118" s="56">
        <v>0</v>
      </c>
      <c r="E118" s="56">
        <v>0</v>
      </c>
      <c r="F118" s="56">
        <v>0</v>
      </c>
      <c r="G118" s="56">
        <v>0</v>
      </c>
      <c r="H118" s="56">
        <v>0</v>
      </c>
      <c r="I118" s="56">
        <v>0</v>
      </c>
      <c r="J118" s="56">
        <v>0</v>
      </c>
      <c r="K118" s="56">
        <v>0</v>
      </c>
      <c r="L118" s="56">
        <v>0</v>
      </c>
      <c r="M118" s="56">
        <v>0</v>
      </c>
      <c r="N118" s="56">
        <v>0</v>
      </c>
      <c r="O118" s="56">
        <v>0</v>
      </c>
      <c r="P118" s="56">
        <v>0</v>
      </c>
      <c r="Q118" s="56">
        <v>0</v>
      </c>
      <c r="R118" s="56">
        <v>0</v>
      </c>
      <c r="S118" s="56">
        <v>0</v>
      </c>
      <c r="T118" s="56">
        <v>0</v>
      </c>
      <c r="U118" s="56">
        <v>0</v>
      </c>
      <c r="V118" s="56">
        <v>0</v>
      </c>
      <c r="W118" s="56">
        <v>0</v>
      </c>
      <c r="X118" s="56">
        <v>0</v>
      </c>
      <c r="Y118" s="56">
        <v>0</v>
      </c>
      <c r="Z118" s="56">
        <v>0</v>
      </c>
      <c r="AA118" s="56">
        <v>0</v>
      </c>
      <c r="AB118" s="56">
        <v>0</v>
      </c>
      <c r="AC118" s="56">
        <v>0</v>
      </c>
      <c r="AD118" s="56">
        <v>100</v>
      </c>
      <c r="AE118" s="56">
        <v>0</v>
      </c>
      <c r="AF118" s="56">
        <v>0</v>
      </c>
      <c r="AG118" s="56">
        <v>0</v>
      </c>
      <c r="AH118" s="56">
        <v>0</v>
      </c>
      <c r="AI118" s="56">
        <v>0</v>
      </c>
      <c r="AJ118" s="56">
        <v>0</v>
      </c>
      <c r="AK118" s="56">
        <v>0</v>
      </c>
      <c r="AL118" s="56">
        <v>0</v>
      </c>
      <c r="AM118" s="56">
        <v>0</v>
      </c>
      <c r="AN118" s="56">
        <v>0</v>
      </c>
      <c r="AO118" s="56">
        <v>0</v>
      </c>
      <c r="AP118" s="56">
        <v>0</v>
      </c>
      <c r="AQ118" s="56">
        <v>0</v>
      </c>
      <c r="AR118" s="56">
        <v>0</v>
      </c>
      <c r="AS118" s="56">
        <v>0</v>
      </c>
      <c r="AT118" s="57">
        <v>3.3</v>
      </c>
    </row>
    <row r="119" spans="1:46" ht="24" x14ac:dyDescent="0.2">
      <c r="A119" s="55" t="s">
        <v>183</v>
      </c>
      <c r="B119" s="56">
        <v>0</v>
      </c>
      <c r="C119" s="56">
        <v>0</v>
      </c>
      <c r="D119" s="56">
        <v>0</v>
      </c>
      <c r="E119" s="56">
        <v>0</v>
      </c>
      <c r="F119" s="56">
        <v>0</v>
      </c>
      <c r="G119" s="56">
        <v>0</v>
      </c>
      <c r="H119" s="56">
        <v>0</v>
      </c>
      <c r="I119" s="56">
        <v>0</v>
      </c>
      <c r="J119" s="56">
        <v>0</v>
      </c>
      <c r="K119" s="56">
        <v>0</v>
      </c>
      <c r="L119" s="56">
        <v>0</v>
      </c>
      <c r="M119" s="56">
        <v>0</v>
      </c>
      <c r="N119" s="56">
        <v>0</v>
      </c>
      <c r="O119" s="56">
        <v>0</v>
      </c>
      <c r="P119" s="56">
        <v>0</v>
      </c>
      <c r="Q119" s="56">
        <v>0</v>
      </c>
      <c r="R119" s="56">
        <v>0</v>
      </c>
      <c r="S119" s="56">
        <v>0</v>
      </c>
      <c r="T119" s="56">
        <v>0</v>
      </c>
      <c r="U119" s="56">
        <v>0</v>
      </c>
      <c r="V119" s="56">
        <v>0</v>
      </c>
      <c r="W119" s="56">
        <v>0</v>
      </c>
      <c r="X119" s="56">
        <v>0</v>
      </c>
      <c r="Y119" s="56">
        <v>0</v>
      </c>
      <c r="Z119" s="56">
        <v>0</v>
      </c>
      <c r="AA119" s="56">
        <v>0</v>
      </c>
      <c r="AB119" s="56">
        <v>0</v>
      </c>
      <c r="AC119" s="56">
        <v>0</v>
      </c>
      <c r="AD119" s="56">
        <v>0</v>
      </c>
      <c r="AE119" s="56">
        <v>100</v>
      </c>
      <c r="AF119" s="56">
        <v>0</v>
      </c>
      <c r="AG119" s="56">
        <v>0</v>
      </c>
      <c r="AH119" s="56">
        <v>0</v>
      </c>
      <c r="AI119" s="56">
        <v>0</v>
      </c>
      <c r="AJ119" s="56">
        <v>0</v>
      </c>
      <c r="AK119" s="56">
        <v>0</v>
      </c>
      <c r="AL119" s="56">
        <v>0</v>
      </c>
      <c r="AM119" s="56">
        <v>0</v>
      </c>
      <c r="AN119" s="56">
        <v>0</v>
      </c>
      <c r="AO119" s="56">
        <v>0</v>
      </c>
      <c r="AP119" s="56">
        <v>0</v>
      </c>
      <c r="AQ119" s="56">
        <v>0</v>
      </c>
      <c r="AR119" s="56">
        <v>0</v>
      </c>
      <c r="AS119" s="56">
        <v>0</v>
      </c>
      <c r="AT119" s="57">
        <v>3.7</v>
      </c>
    </row>
    <row r="120" spans="1:46" ht="36" x14ac:dyDescent="0.2">
      <c r="A120" s="55" t="s">
        <v>141</v>
      </c>
      <c r="B120" s="56">
        <v>0</v>
      </c>
      <c r="C120" s="56">
        <v>0</v>
      </c>
      <c r="D120" s="56">
        <v>0</v>
      </c>
      <c r="E120" s="56">
        <v>0</v>
      </c>
      <c r="F120" s="56">
        <v>0</v>
      </c>
      <c r="G120" s="56">
        <v>0</v>
      </c>
      <c r="H120" s="56">
        <v>0</v>
      </c>
      <c r="I120" s="56">
        <v>0</v>
      </c>
      <c r="J120" s="56">
        <v>0</v>
      </c>
      <c r="K120" s="56">
        <v>0</v>
      </c>
      <c r="L120" s="56">
        <v>0</v>
      </c>
      <c r="M120" s="56">
        <v>0</v>
      </c>
      <c r="N120" s="56">
        <v>0</v>
      </c>
      <c r="O120" s="56">
        <v>0</v>
      </c>
      <c r="P120" s="56">
        <v>0</v>
      </c>
      <c r="Q120" s="56">
        <v>0</v>
      </c>
      <c r="R120" s="56">
        <v>0</v>
      </c>
      <c r="S120" s="56">
        <v>0</v>
      </c>
      <c r="T120" s="56">
        <v>0</v>
      </c>
      <c r="U120" s="56">
        <v>0</v>
      </c>
      <c r="V120" s="56">
        <v>0</v>
      </c>
      <c r="W120" s="56">
        <v>0</v>
      </c>
      <c r="X120" s="56">
        <v>0</v>
      </c>
      <c r="Y120" s="56">
        <v>0</v>
      </c>
      <c r="Z120" s="56">
        <v>0</v>
      </c>
      <c r="AA120" s="56">
        <v>0</v>
      </c>
      <c r="AB120" s="56">
        <v>0</v>
      </c>
      <c r="AC120" s="56">
        <v>0</v>
      </c>
      <c r="AD120" s="56">
        <v>0</v>
      </c>
      <c r="AE120" s="56">
        <v>0</v>
      </c>
      <c r="AF120" s="56">
        <v>100</v>
      </c>
      <c r="AG120" s="56">
        <v>0</v>
      </c>
      <c r="AH120" s="56">
        <v>0</v>
      </c>
      <c r="AI120" s="56">
        <v>0</v>
      </c>
      <c r="AJ120" s="56">
        <v>0</v>
      </c>
      <c r="AK120" s="56">
        <v>0</v>
      </c>
      <c r="AL120" s="56">
        <v>0</v>
      </c>
      <c r="AM120" s="56">
        <v>0</v>
      </c>
      <c r="AN120" s="56">
        <v>0</v>
      </c>
      <c r="AO120" s="56">
        <v>0</v>
      </c>
      <c r="AP120" s="56">
        <v>0</v>
      </c>
      <c r="AQ120" s="56">
        <v>0</v>
      </c>
      <c r="AR120" s="56">
        <v>0</v>
      </c>
      <c r="AS120" s="56">
        <v>0</v>
      </c>
      <c r="AT120" s="57">
        <v>2.2999999999999998</v>
      </c>
    </row>
    <row r="121" spans="1:46" ht="24" x14ac:dyDescent="0.2">
      <c r="A121" s="55" t="s">
        <v>142</v>
      </c>
      <c r="B121" s="56">
        <v>0</v>
      </c>
      <c r="C121" s="56">
        <v>0</v>
      </c>
      <c r="D121" s="56">
        <v>0</v>
      </c>
      <c r="E121" s="56">
        <v>0</v>
      </c>
      <c r="F121" s="56">
        <v>0</v>
      </c>
      <c r="G121" s="56">
        <v>0</v>
      </c>
      <c r="H121" s="56">
        <v>0</v>
      </c>
      <c r="I121" s="56">
        <v>0</v>
      </c>
      <c r="J121" s="56">
        <v>0</v>
      </c>
      <c r="K121" s="56">
        <v>0</v>
      </c>
      <c r="L121" s="56">
        <v>0</v>
      </c>
      <c r="M121" s="56">
        <v>0</v>
      </c>
      <c r="N121" s="56">
        <v>0</v>
      </c>
      <c r="O121" s="56">
        <v>0</v>
      </c>
      <c r="P121" s="56">
        <v>0</v>
      </c>
      <c r="Q121" s="56">
        <v>0</v>
      </c>
      <c r="R121" s="56">
        <v>0</v>
      </c>
      <c r="S121" s="56">
        <v>0</v>
      </c>
      <c r="T121" s="56">
        <v>0</v>
      </c>
      <c r="U121" s="56">
        <v>0</v>
      </c>
      <c r="V121" s="56">
        <v>0</v>
      </c>
      <c r="W121" s="56">
        <v>0</v>
      </c>
      <c r="X121" s="56">
        <v>0</v>
      </c>
      <c r="Y121" s="56">
        <v>0</v>
      </c>
      <c r="Z121" s="56">
        <v>0</v>
      </c>
      <c r="AA121" s="56">
        <v>0</v>
      </c>
      <c r="AB121" s="56">
        <v>0</v>
      </c>
      <c r="AC121" s="56">
        <v>0</v>
      </c>
      <c r="AD121" s="56">
        <v>0</v>
      </c>
      <c r="AE121" s="56">
        <v>0</v>
      </c>
      <c r="AF121" s="56">
        <v>0</v>
      </c>
      <c r="AG121" s="56">
        <v>100</v>
      </c>
      <c r="AH121" s="56">
        <v>0</v>
      </c>
      <c r="AI121" s="56">
        <v>0</v>
      </c>
      <c r="AJ121" s="56">
        <v>0</v>
      </c>
      <c r="AK121" s="56">
        <v>0</v>
      </c>
      <c r="AL121" s="56">
        <v>0</v>
      </c>
      <c r="AM121" s="56">
        <v>0</v>
      </c>
      <c r="AN121" s="56">
        <v>0</v>
      </c>
      <c r="AO121" s="56">
        <v>0</v>
      </c>
      <c r="AP121" s="56">
        <v>0</v>
      </c>
      <c r="AQ121" s="56">
        <v>0</v>
      </c>
      <c r="AR121" s="56">
        <v>0</v>
      </c>
      <c r="AS121" s="56">
        <v>0</v>
      </c>
      <c r="AT121" s="57">
        <v>1.8</v>
      </c>
    </row>
    <row r="122" spans="1:46" ht="24" x14ac:dyDescent="0.2">
      <c r="A122" s="55" t="s">
        <v>143</v>
      </c>
      <c r="B122" s="56">
        <v>0</v>
      </c>
      <c r="C122" s="56">
        <v>0</v>
      </c>
      <c r="D122" s="56">
        <v>0</v>
      </c>
      <c r="E122" s="56">
        <v>0</v>
      </c>
      <c r="F122" s="56">
        <v>0</v>
      </c>
      <c r="G122" s="56">
        <v>0</v>
      </c>
      <c r="H122" s="56">
        <v>0</v>
      </c>
      <c r="I122" s="56">
        <v>0</v>
      </c>
      <c r="J122" s="56">
        <v>0</v>
      </c>
      <c r="K122" s="56">
        <v>0</v>
      </c>
      <c r="L122" s="56">
        <v>0</v>
      </c>
      <c r="M122" s="56">
        <v>0</v>
      </c>
      <c r="N122" s="56">
        <v>0</v>
      </c>
      <c r="O122" s="56">
        <v>0</v>
      </c>
      <c r="P122" s="56">
        <v>0</v>
      </c>
      <c r="Q122" s="56">
        <v>0</v>
      </c>
      <c r="R122" s="56">
        <v>0</v>
      </c>
      <c r="S122" s="56">
        <v>0</v>
      </c>
      <c r="T122" s="56">
        <v>0</v>
      </c>
      <c r="U122" s="56">
        <v>0</v>
      </c>
      <c r="V122" s="56">
        <v>0</v>
      </c>
      <c r="W122" s="56">
        <v>0</v>
      </c>
      <c r="X122" s="56">
        <v>0</v>
      </c>
      <c r="Y122" s="56">
        <v>0</v>
      </c>
      <c r="Z122" s="56">
        <v>0</v>
      </c>
      <c r="AA122" s="56">
        <v>0</v>
      </c>
      <c r="AB122" s="56">
        <v>0</v>
      </c>
      <c r="AC122" s="56">
        <v>0</v>
      </c>
      <c r="AD122" s="56">
        <v>0</v>
      </c>
      <c r="AE122" s="56">
        <v>0</v>
      </c>
      <c r="AF122" s="56">
        <v>0</v>
      </c>
      <c r="AG122" s="56">
        <v>0</v>
      </c>
      <c r="AH122" s="56">
        <v>100</v>
      </c>
      <c r="AI122" s="56">
        <v>0</v>
      </c>
      <c r="AJ122" s="56">
        <v>0</v>
      </c>
      <c r="AK122" s="56">
        <v>0</v>
      </c>
      <c r="AL122" s="56">
        <v>0</v>
      </c>
      <c r="AM122" s="56">
        <v>0</v>
      </c>
      <c r="AN122" s="56">
        <v>0</v>
      </c>
      <c r="AO122" s="56">
        <v>0</v>
      </c>
      <c r="AP122" s="56">
        <v>0</v>
      </c>
      <c r="AQ122" s="56">
        <v>0</v>
      </c>
      <c r="AR122" s="56">
        <v>0</v>
      </c>
      <c r="AS122" s="56">
        <v>0</v>
      </c>
      <c r="AT122" s="57">
        <v>1.5</v>
      </c>
    </row>
    <row r="123" spans="1:46" ht="36" x14ac:dyDescent="0.2">
      <c r="A123" s="55" t="s">
        <v>144</v>
      </c>
      <c r="B123" s="56">
        <v>0</v>
      </c>
      <c r="C123" s="56">
        <v>0</v>
      </c>
      <c r="D123" s="56">
        <v>0</v>
      </c>
      <c r="E123" s="56">
        <v>0</v>
      </c>
      <c r="F123" s="56">
        <v>0</v>
      </c>
      <c r="G123" s="56">
        <v>0</v>
      </c>
      <c r="H123" s="56">
        <v>0</v>
      </c>
      <c r="I123" s="56">
        <v>0</v>
      </c>
      <c r="J123" s="56">
        <v>0</v>
      </c>
      <c r="K123" s="56">
        <v>0</v>
      </c>
      <c r="L123" s="56">
        <v>0</v>
      </c>
      <c r="M123" s="56">
        <v>0</v>
      </c>
      <c r="N123" s="56">
        <v>0</v>
      </c>
      <c r="O123" s="56">
        <v>0</v>
      </c>
      <c r="P123" s="56">
        <v>0</v>
      </c>
      <c r="Q123" s="56">
        <v>0</v>
      </c>
      <c r="R123" s="56">
        <v>0</v>
      </c>
      <c r="S123" s="56">
        <v>0</v>
      </c>
      <c r="T123" s="56">
        <v>0</v>
      </c>
      <c r="U123" s="56">
        <v>0</v>
      </c>
      <c r="V123" s="56">
        <v>0</v>
      </c>
      <c r="W123" s="56">
        <v>0</v>
      </c>
      <c r="X123" s="56">
        <v>0</v>
      </c>
      <c r="Y123" s="56">
        <v>0</v>
      </c>
      <c r="Z123" s="56">
        <v>0</v>
      </c>
      <c r="AA123" s="56">
        <v>0</v>
      </c>
      <c r="AB123" s="56">
        <v>0</v>
      </c>
      <c r="AC123" s="56">
        <v>0</v>
      </c>
      <c r="AD123" s="56">
        <v>0</v>
      </c>
      <c r="AE123" s="56">
        <v>0</v>
      </c>
      <c r="AF123" s="56">
        <v>0</v>
      </c>
      <c r="AG123" s="56">
        <v>0</v>
      </c>
      <c r="AH123" s="56">
        <v>0</v>
      </c>
      <c r="AI123" s="56">
        <v>100</v>
      </c>
      <c r="AJ123" s="56">
        <v>0</v>
      </c>
      <c r="AK123" s="56">
        <v>0</v>
      </c>
      <c r="AL123" s="56">
        <v>0</v>
      </c>
      <c r="AM123" s="56">
        <v>0</v>
      </c>
      <c r="AN123" s="56">
        <v>0</v>
      </c>
      <c r="AO123" s="56">
        <v>0</v>
      </c>
      <c r="AP123" s="56">
        <v>0</v>
      </c>
      <c r="AQ123" s="56">
        <v>0</v>
      </c>
      <c r="AR123" s="56">
        <v>0</v>
      </c>
      <c r="AS123" s="56">
        <v>0</v>
      </c>
      <c r="AT123" s="57">
        <v>7.2</v>
      </c>
    </row>
    <row r="124" spans="1:46" ht="36" x14ac:dyDescent="0.2">
      <c r="A124" s="55" t="s">
        <v>184</v>
      </c>
      <c r="B124" s="56">
        <v>0</v>
      </c>
      <c r="C124" s="56">
        <v>0</v>
      </c>
      <c r="D124" s="56">
        <v>0</v>
      </c>
      <c r="E124" s="56">
        <v>0</v>
      </c>
      <c r="F124" s="56">
        <v>0</v>
      </c>
      <c r="G124" s="56">
        <v>0</v>
      </c>
      <c r="H124" s="56">
        <v>0</v>
      </c>
      <c r="I124" s="56">
        <v>0</v>
      </c>
      <c r="J124" s="56">
        <v>0</v>
      </c>
      <c r="K124" s="56">
        <v>0</v>
      </c>
      <c r="L124" s="56">
        <v>0</v>
      </c>
      <c r="M124" s="56">
        <v>0</v>
      </c>
      <c r="N124" s="56">
        <v>0</v>
      </c>
      <c r="O124" s="56">
        <v>0</v>
      </c>
      <c r="P124" s="56">
        <v>0</v>
      </c>
      <c r="Q124" s="56">
        <v>0</v>
      </c>
      <c r="R124" s="56">
        <v>0</v>
      </c>
      <c r="S124" s="56">
        <v>0</v>
      </c>
      <c r="T124" s="56">
        <v>0</v>
      </c>
      <c r="U124" s="56">
        <v>0</v>
      </c>
      <c r="V124" s="56">
        <v>0</v>
      </c>
      <c r="W124" s="56">
        <v>0</v>
      </c>
      <c r="X124" s="56">
        <v>0</v>
      </c>
      <c r="Y124" s="56">
        <v>0</v>
      </c>
      <c r="Z124" s="56">
        <v>0</v>
      </c>
      <c r="AA124" s="56">
        <v>0</v>
      </c>
      <c r="AB124" s="56">
        <v>0</v>
      </c>
      <c r="AC124" s="56">
        <v>0</v>
      </c>
      <c r="AD124" s="56">
        <v>0</v>
      </c>
      <c r="AE124" s="56">
        <v>0</v>
      </c>
      <c r="AF124" s="56">
        <v>0</v>
      </c>
      <c r="AG124" s="56">
        <v>0</v>
      </c>
      <c r="AH124" s="56">
        <v>0</v>
      </c>
      <c r="AI124" s="56">
        <v>0</v>
      </c>
      <c r="AJ124" s="56">
        <v>100</v>
      </c>
      <c r="AK124" s="56">
        <v>0</v>
      </c>
      <c r="AL124" s="56">
        <v>0</v>
      </c>
      <c r="AM124" s="56">
        <v>0</v>
      </c>
      <c r="AN124" s="56">
        <v>0</v>
      </c>
      <c r="AO124" s="56">
        <v>0</v>
      </c>
      <c r="AP124" s="56">
        <v>0</v>
      </c>
      <c r="AQ124" s="56">
        <v>0</v>
      </c>
      <c r="AR124" s="56">
        <v>0</v>
      </c>
      <c r="AS124" s="56">
        <v>0</v>
      </c>
      <c r="AT124" s="57">
        <v>0.9</v>
      </c>
    </row>
    <row r="125" spans="1:46" x14ac:dyDescent="0.2">
      <c r="A125" s="55" t="s">
        <v>185</v>
      </c>
      <c r="B125" s="56">
        <v>0</v>
      </c>
      <c r="C125" s="56">
        <v>0</v>
      </c>
      <c r="D125" s="56">
        <v>0</v>
      </c>
      <c r="E125" s="56">
        <v>0</v>
      </c>
      <c r="F125" s="56">
        <v>0</v>
      </c>
      <c r="G125" s="56">
        <v>0</v>
      </c>
      <c r="H125" s="56">
        <v>0</v>
      </c>
      <c r="I125" s="56">
        <v>0</v>
      </c>
      <c r="J125" s="56">
        <v>0</v>
      </c>
      <c r="K125" s="56">
        <v>0</v>
      </c>
      <c r="L125" s="56">
        <v>0</v>
      </c>
      <c r="M125" s="56">
        <v>0</v>
      </c>
      <c r="N125" s="56">
        <v>0</v>
      </c>
      <c r="O125" s="56">
        <v>0</v>
      </c>
      <c r="P125" s="56">
        <v>0</v>
      </c>
      <c r="Q125" s="56">
        <v>0</v>
      </c>
      <c r="R125" s="56">
        <v>0</v>
      </c>
      <c r="S125" s="56">
        <v>0</v>
      </c>
      <c r="T125" s="56">
        <v>0</v>
      </c>
      <c r="U125" s="56">
        <v>0</v>
      </c>
      <c r="V125" s="56">
        <v>0</v>
      </c>
      <c r="W125" s="56">
        <v>0</v>
      </c>
      <c r="X125" s="56">
        <v>0</v>
      </c>
      <c r="Y125" s="56">
        <v>0</v>
      </c>
      <c r="Z125" s="56">
        <v>0</v>
      </c>
      <c r="AA125" s="56">
        <v>0</v>
      </c>
      <c r="AB125" s="56">
        <v>0</v>
      </c>
      <c r="AC125" s="56">
        <v>0</v>
      </c>
      <c r="AD125" s="56">
        <v>0</v>
      </c>
      <c r="AE125" s="56">
        <v>0</v>
      </c>
      <c r="AF125" s="56">
        <v>0</v>
      </c>
      <c r="AG125" s="56">
        <v>0</v>
      </c>
      <c r="AH125" s="56">
        <v>0</v>
      </c>
      <c r="AI125" s="56">
        <v>0</v>
      </c>
      <c r="AJ125" s="56">
        <v>0</v>
      </c>
      <c r="AK125" s="56">
        <v>100</v>
      </c>
      <c r="AL125" s="56">
        <v>0</v>
      </c>
      <c r="AM125" s="56">
        <v>0</v>
      </c>
      <c r="AN125" s="56">
        <v>0</v>
      </c>
      <c r="AO125" s="56">
        <v>0</v>
      </c>
      <c r="AP125" s="56">
        <v>0</v>
      </c>
      <c r="AQ125" s="56">
        <v>0</v>
      </c>
      <c r="AR125" s="56">
        <v>0</v>
      </c>
      <c r="AS125" s="56">
        <v>0</v>
      </c>
      <c r="AT125" s="57">
        <v>0.1</v>
      </c>
    </row>
    <row r="126" spans="1:46" ht="36" x14ac:dyDescent="0.2">
      <c r="A126" s="55" t="s">
        <v>186</v>
      </c>
      <c r="B126" s="56">
        <v>0</v>
      </c>
      <c r="C126" s="56">
        <v>0</v>
      </c>
      <c r="D126" s="56">
        <v>0</v>
      </c>
      <c r="E126" s="56">
        <v>0</v>
      </c>
      <c r="F126" s="56">
        <v>0</v>
      </c>
      <c r="G126" s="56">
        <v>0</v>
      </c>
      <c r="H126" s="56">
        <v>0</v>
      </c>
      <c r="I126" s="56">
        <v>0</v>
      </c>
      <c r="J126" s="56">
        <v>0</v>
      </c>
      <c r="K126" s="56">
        <v>0</v>
      </c>
      <c r="L126" s="56">
        <v>0</v>
      </c>
      <c r="M126" s="56">
        <v>0</v>
      </c>
      <c r="N126" s="56">
        <v>0</v>
      </c>
      <c r="O126" s="56">
        <v>0</v>
      </c>
      <c r="P126" s="56">
        <v>0</v>
      </c>
      <c r="Q126" s="56">
        <v>0</v>
      </c>
      <c r="R126" s="56">
        <v>0</v>
      </c>
      <c r="S126" s="56">
        <v>0</v>
      </c>
      <c r="T126" s="56">
        <v>0</v>
      </c>
      <c r="U126" s="56">
        <v>0</v>
      </c>
      <c r="V126" s="56">
        <v>0</v>
      </c>
      <c r="W126" s="56">
        <v>0</v>
      </c>
      <c r="X126" s="56">
        <v>0</v>
      </c>
      <c r="Y126" s="56">
        <v>0</v>
      </c>
      <c r="Z126" s="56">
        <v>0</v>
      </c>
      <c r="AA126" s="56">
        <v>0</v>
      </c>
      <c r="AB126" s="56">
        <v>0</v>
      </c>
      <c r="AC126" s="56">
        <v>0</v>
      </c>
      <c r="AD126" s="56">
        <v>0</v>
      </c>
      <c r="AE126" s="56">
        <v>0</v>
      </c>
      <c r="AF126" s="56">
        <v>0</v>
      </c>
      <c r="AG126" s="56">
        <v>0</v>
      </c>
      <c r="AH126" s="56">
        <v>0</v>
      </c>
      <c r="AI126" s="56">
        <v>0</v>
      </c>
      <c r="AJ126" s="56">
        <v>0</v>
      </c>
      <c r="AK126" s="56">
        <v>0</v>
      </c>
      <c r="AL126" s="56">
        <v>100</v>
      </c>
      <c r="AM126" s="56">
        <v>0</v>
      </c>
      <c r="AN126" s="56">
        <v>0</v>
      </c>
      <c r="AO126" s="56">
        <v>0</v>
      </c>
      <c r="AP126" s="56">
        <v>0</v>
      </c>
      <c r="AQ126" s="56">
        <v>0</v>
      </c>
      <c r="AR126" s="56">
        <v>0</v>
      </c>
      <c r="AS126" s="56">
        <v>0</v>
      </c>
      <c r="AT126" s="57">
        <v>0.7</v>
      </c>
    </row>
    <row r="127" spans="1:46" x14ac:dyDescent="0.2">
      <c r="A127" s="55" t="s">
        <v>187</v>
      </c>
      <c r="B127" s="56">
        <v>0</v>
      </c>
      <c r="C127" s="56">
        <v>0</v>
      </c>
      <c r="D127" s="56">
        <v>0</v>
      </c>
      <c r="E127" s="56">
        <v>0</v>
      </c>
      <c r="F127" s="56">
        <v>0</v>
      </c>
      <c r="G127" s="56">
        <v>0</v>
      </c>
      <c r="H127" s="56">
        <v>0</v>
      </c>
      <c r="I127" s="56">
        <v>0</v>
      </c>
      <c r="J127" s="56">
        <v>0</v>
      </c>
      <c r="K127" s="56">
        <v>0</v>
      </c>
      <c r="L127" s="56">
        <v>0</v>
      </c>
      <c r="M127" s="56">
        <v>0</v>
      </c>
      <c r="N127" s="56">
        <v>0</v>
      </c>
      <c r="O127" s="56">
        <v>0</v>
      </c>
      <c r="P127" s="56">
        <v>0</v>
      </c>
      <c r="Q127" s="56">
        <v>0</v>
      </c>
      <c r="R127" s="56">
        <v>0</v>
      </c>
      <c r="S127" s="56">
        <v>0</v>
      </c>
      <c r="T127" s="56">
        <v>0</v>
      </c>
      <c r="U127" s="56">
        <v>0</v>
      </c>
      <c r="V127" s="56">
        <v>0</v>
      </c>
      <c r="W127" s="56">
        <v>0</v>
      </c>
      <c r="X127" s="56">
        <v>0</v>
      </c>
      <c r="Y127" s="56">
        <v>0</v>
      </c>
      <c r="Z127" s="56">
        <v>0</v>
      </c>
      <c r="AA127" s="56">
        <v>0</v>
      </c>
      <c r="AB127" s="56">
        <v>0</v>
      </c>
      <c r="AC127" s="56">
        <v>0</v>
      </c>
      <c r="AD127" s="56">
        <v>0</v>
      </c>
      <c r="AE127" s="56">
        <v>0</v>
      </c>
      <c r="AF127" s="56">
        <v>0</v>
      </c>
      <c r="AG127" s="56">
        <v>0</v>
      </c>
      <c r="AH127" s="56">
        <v>0</v>
      </c>
      <c r="AI127" s="56">
        <v>0</v>
      </c>
      <c r="AJ127" s="56">
        <v>0</v>
      </c>
      <c r="AK127" s="56">
        <v>0</v>
      </c>
      <c r="AL127" s="56">
        <v>0</v>
      </c>
      <c r="AM127" s="56">
        <v>100</v>
      </c>
      <c r="AN127" s="56">
        <v>0</v>
      </c>
      <c r="AO127" s="56">
        <v>0</v>
      </c>
      <c r="AP127" s="56">
        <v>0</v>
      </c>
      <c r="AQ127" s="56">
        <v>0</v>
      </c>
      <c r="AR127" s="56">
        <v>0</v>
      </c>
      <c r="AS127" s="56">
        <v>0</v>
      </c>
      <c r="AT127" s="57">
        <v>2.1</v>
      </c>
    </row>
    <row r="128" spans="1:46" x14ac:dyDescent="0.2">
      <c r="A128" s="55" t="s">
        <v>188</v>
      </c>
      <c r="B128" s="56">
        <v>0</v>
      </c>
      <c r="C128" s="56">
        <v>0</v>
      </c>
      <c r="D128" s="56">
        <v>0</v>
      </c>
      <c r="E128" s="56">
        <v>0</v>
      </c>
      <c r="F128" s="56">
        <v>0</v>
      </c>
      <c r="G128" s="56">
        <v>0</v>
      </c>
      <c r="H128" s="56">
        <v>0</v>
      </c>
      <c r="I128" s="56">
        <v>0</v>
      </c>
      <c r="J128" s="56">
        <v>0</v>
      </c>
      <c r="K128" s="56">
        <v>0</v>
      </c>
      <c r="L128" s="56">
        <v>0</v>
      </c>
      <c r="M128" s="56">
        <v>0</v>
      </c>
      <c r="N128" s="56">
        <v>0</v>
      </c>
      <c r="O128" s="56">
        <v>0</v>
      </c>
      <c r="P128" s="56">
        <v>0</v>
      </c>
      <c r="Q128" s="56">
        <v>0</v>
      </c>
      <c r="R128" s="56">
        <v>0</v>
      </c>
      <c r="S128" s="56">
        <v>0</v>
      </c>
      <c r="T128" s="56">
        <v>0</v>
      </c>
      <c r="U128" s="56">
        <v>0</v>
      </c>
      <c r="V128" s="56">
        <v>0</v>
      </c>
      <c r="W128" s="56">
        <v>0</v>
      </c>
      <c r="X128" s="56">
        <v>0</v>
      </c>
      <c r="Y128" s="56">
        <v>0</v>
      </c>
      <c r="Z128" s="56">
        <v>0</v>
      </c>
      <c r="AA128" s="56">
        <v>0</v>
      </c>
      <c r="AB128" s="56">
        <v>0</v>
      </c>
      <c r="AC128" s="56">
        <v>0</v>
      </c>
      <c r="AD128" s="56">
        <v>0</v>
      </c>
      <c r="AE128" s="56">
        <v>0</v>
      </c>
      <c r="AF128" s="56">
        <v>0</v>
      </c>
      <c r="AG128" s="56">
        <v>0</v>
      </c>
      <c r="AH128" s="56">
        <v>0</v>
      </c>
      <c r="AI128" s="56">
        <v>0</v>
      </c>
      <c r="AJ128" s="56">
        <v>0</v>
      </c>
      <c r="AK128" s="56">
        <v>0</v>
      </c>
      <c r="AL128" s="56">
        <v>0</v>
      </c>
      <c r="AM128" s="56">
        <v>0</v>
      </c>
      <c r="AN128" s="56">
        <v>100</v>
      </c>
      <c r="AO128" s="56">
        <v>0</v>
      </c>
      <c r="AP128" s="56">
        <v>0</v>
      </c>
      <c r="AQ128" s="56">
        <v>0</v>
      </c>
      <c r="AR128" s="56">
        <v>0</v>
      </c>
      <c r="AS128" s="56">
        <v>0</v>
      </c>
      <c r="AT128" s="57">
        <v>0.4</v>
      </c>
    </row>
    <row r="129" spans="1:46" ht="12.75" customHeight="1" x14ac:dyDescent="0.2">
      <c r="A129" s="55" t="s">
        <v>189</v>
      </c>
      <c r="B129" s="56">
        <v>0</v>
      </c>
      <c r="C129" s="56">
        <v>0</v>
      </c>
      <c r="D129" s="56">
        <v>0</v>
      </c>
      <c r="E129" s="56">
        <v>0</v>
      </c>
      <c r="F129" s="56">
        <v>0</v>
      </c>
      <c r="G129" s="56">
        <v>0</v>
      </c>
      <c r="H129" s="56">
        <v>0</v>
      </c>
      <c r="I129" s="56">
        <v>0</v>
      </c>
      <c r="J129" s="56">
        <v>0</v>
      </c>
      <c r="K129" s="56">
        <v>0</v>
      </c>
      <c r="L129" s="56">
        <v>0</v>
      </c>
      <c r="M129" s="56">
        <v>0</v>
      </c>
      <c r="N129" s="56">
        <v>0</v>
      </c>
      <c r="O129" s="56">
        <v>0</v>
      </c>
      <c r="P129" s="56">
        <v>0</v>
      </c>
      <c r="Q129" s="56">
        <v>0</v>
      </c>
      <c r="R129" s="56">
        <v>0</v>
      </c>
      <c r="S129" s="56">
        <v>0</v>
      </c>
      <c r="T129" s="56">
        <v>0</v>
      </c>
      <c r="U129" s="56">
        <v>0</v>
      </c>
      <c r="V129" s="56">
        <v>0</v>
      </c>
      <c r="W129" s="56">
        <v>0</v>
      </c>
      <c r="X129" s="56">
        <v>0</v>
      </c>
      <c r="Y129" s="56">
        <v>0</v>
      </c>
      <c r="Z129" s="56">
        <v>0</v>
      </c>
      <c r="AA129" s="56">
        <v>0</v>
      </c>
      <c r="AB129" s="56">
        <v>0</v>
      </c>
      <c r="AC129" s="56">
        <v>0</v>
      </c>
      <c r="AD129" s="56">
        <v>0</v>
      </c>
      <c r="AE129" s="56">
        <v>0</v>
      </c>
      <c r="AF129" s="56">
        <v>0</v>
      </c>
      <c r="AG129" s="56">
        <v>0</v>
      </c>
      <c r="AH129" s="56">
        <v>0</v>
      </c>
      <c r="AI129" s="56">
        <v>0</v>
      </c>
      <c r="AJ129" s="56">
        <v>0</v>
      </c>
      <c r="AK129" s="56">
        <v>0</v>
      </c>
      <c r="AL129" s="56">
        <v>0</v>
      </c>
      <c r="AM129" s="56">
        <v>0</v>
      </c>
      <c r="AN129" s="56">
        <v>0</v>
      </c>
      <c r="AO129" s="56">
        <v>100</v>
      </c>
      <c r="AP129" s="56">
        <v>0</v>
      </c>
      <c r="AQ129" s="56">
        <v>0</v>
      </c>
      <c r="AR129" s="56">
        <v>0</v>
      </c>
      <c r="AS129" s="56">
        <v>0</v>
      </c>
      <c r="AT129" s="57">
        <v>1.5</v>
      </c>
    </row>
    <row r="130" spans="1:46" x14ac:dyDescent="0.2">
      <c r="A130" s="55" t="s">
        <v>190</v>
      </c>
      <c r="B130" s="56">
        <v>0</v>
      </c>
      <c r="C130" s="56">
        <v>0</v>
      </c>
      <c r="D130" s="56">
        <v>0</v>
      </c>
      <c r="E130" s="56">
        <v>0</v>
      </c>
      <c r="F130" s="56">
        <v>0</v>
      </c>
      <c r="G130" s="56">
        <v>0</v>
      </c>
      <c r="H130" s="56">
        <v>0</v>
      </c>
      <c r="I130" s="56">
        <v>0</v>
      </c>
      <c r="J130" s="56">
        <v>0</v>
      </c>
      <c r="K130" s="56">
        <v>0</v>
      </c>
      <c r="L130" s="56">
        <v>0</v>
      </c>
      <c r="M130" s="56">
        <v>0</v>
      </c>
      <c r="N130" s="56">
        <v>0</v>
      </c>
      <c r="O130" s="56">
        <v>0</v>
      </c>
      <c r="P130" s="56">
        <v>0</v>
      </c>
      <c r="Q130" s="56">
        <v>0</v>
      </c>
      <c r="R130" s="56">
        <v>0</v>
      </c>
      <c r="S130" s="56">
        <v>0</v>
      </c>
      <c r="T130" s="56">
        <v>0</v>
      </c>
      <c r="U130" s="56">
        <v>0</v>
      </c>
      <c r="V130" s="56">
        <v>0</v>
      </c>
      <c r="W130" s="56">
        <v>0</v>
      </c>
      <c r="X130" s="56">
        <v>0</v>
      </c>
      <c r="Y130" s="56">
        <v>0</v>
      </c>
      <c r="Z130" s="56">
        <v>0</v>
      </c>
      <c r="AA130" s="56">
        <v>0</v>
      </c>
      <c r="AB130" s="56">
        <v>0</v>
      </c>
      <c r="AC130" s="56">
        <v>0</v>
      </c>
      <c r="AD130" s="56">
        <v>0</v>
      </c>
      <c r="AE130" s="56">
        <v>0</v>
      </c>
      <c r="AF130" s="56">
        <v>0</v>
      </c>
      <c r="AG130" s="56">
        <v>0</v>
      </c>
      <c r="AH130" s="56">
        <v>0</v>
      </c>
      <c r="AI130" s="56">
        <v>0</v>
      </c>
      <c r="AJ130" s="56">
        <v>0</v>
      </c>
      <c r="AK130" s="56">
        <v>0</v>
      </c>
      <c r="AL130" s="56">
        <v>0</v>
      </c>
      <c r="AM130" s="56">
        <v>0</v>
      </c>
      <c r="AN130" s="56">
        <v>0</v>
      </c>
      <c r="AO130" s="56">
        <v>0</v>
      </c>
      <c r="AP130" s="56">
        <v>100</v>
      </c>
      <c r="AQ130" s="56">
        <v>0</v>
      </c>
      <c r="AR130" s="56">
        <v>0</v>
      </c>
      <c r="AS130" s="56">
        <v>0</v>
      </c>
      <c r="AT130" s="57">
        <v>1.8</v>
      </c>
    </row>
    <row r="131" spans="1:46" ht="24" x14ac:dyDescent="0.2">
      <c r="A131" s="55" t="s">
        <v>145</v>
      </c>
      <c r="B131" s="56">
        <v>0</v>
      </c>
      <c r="C131" s="56">
        <v>0</v>
      </c>
      <c r="D131" s="56">
        <v>0</v>
      </c>
      <c r="E131" s="56">
        <v>0</v>
      </c>
      <c r="F131" s="56">
        <v>0</v>
      </c>
      <c r="G131" s="56">
        <v>0</v>
      </c>
      <c r="H131" s="56">
        <v>0</v>
      </c>
      <c r="I131" s="56">
        <v>0</v>
      </c>
      <c r="J131" s="56">
        <v>0</v>
      </c>
      <c r="K131" s="56">
        <v>0</v>
      </c>
      <c r="L131" s="56">
        <v>0</v>
      </c>
      <c r="M131" s="56">
        <v>0</v>
      </c>
      <c r="N131" s="56">
        <v>0</v>
      </c>
      <c r="O131" s="56">
        <v>0</v>
      </c>
      <c r="P131" s="56">
        <v>0</v>
      </c>
      <c r="Q131" s="56">
        <v>0</v>
      </c>
      <c r="R131" s="56">
        <v>0</v>
      </c>
      <c r="S131" s="56">
        <v>0</v>
      </c>
      <c r="T131" s="56">
        <v>0</v>
      </c>
      <c r="U131" s="56">
        <v>0</v>
      </c>
      <c r="V131" s="56">
        <v>0</v>
      </c>
      <c r="W131" s="56">
        <v>0</v>
      </c>
      <c r="X131" s="56">
        <v>0</v>
      </c>
      <c r="Y131" s="56">
        <v>0</v>
      </c>
      <c r="Z131" s="56">
        <v>0</v>
      </c>
      <c r="AA131" s="56">
        <v>0</v>
      </c>
      <c r="AB131" s="56">
        <v>0</v>
      </c>
      <c r="AC131" s="56">
        <v>0</v>
      </c>
      <c r="AD131" s="56">
        <v>0</v>
      </c>
      <c r="AE131" s="56">
        <v>0</v>
      </c>
      <c r="AF131" s="56">
        <v>0</v>
      </c>
      <c r="AG131" s="56">
        <v>0</v>
      </c>
      <c r="AH131" s="56">
        <v>0</v>
      </c>
      <c r="AI131" s="56">
        <v>0</v>
      </c>
      <c r="AJ131" s="56">
        <v>0</v>
      </c>
      <c r="AK131" s="56">
        <v>0</v>
      </c>
      <c r="AL131" s="56">
        <v>0</v>
      </c>
      <c r="AM131" s="56">
        <v>0</v>
      </c>
      <c r="AN131" s="56">
        <v>0</v>
      </c>
      <c r="AO131" s="56">
        <v>0</v>
      </c>
      <c r="AP131" s="56">
        <v>0</v>
      </c>
      <c r="AQ131" s="56">
        <v>100</v>
      </c>
      <c r="AR131" s="56">
        <v>0</v>
      </c>
      <c r="AS131" s="56">
        <v>0</v>
      </c>
      <c r="AT131" s="57">
        <v>0.5</v>
      </c>
    </row>
    <row r="132" spans="1:46" x14ac:dyDescent="0.2">
      <c r="A132" s="55" t="s">
        <v>146</v>
      </c>
      <c r="B132" s="56">
        <v>0</v>
      </c>
      <c r="C132" s="56">
        <v>0</v>
      </c>
      <c r="D132" s="56">
        <v>0</v>
      </c>
      <c r="E132" s="56">
        <v>0</v>
      </c>
      <c r="F132" s="56">
        <v>0</v>
      </c>
      <c r="G132" s="56">
        <v>0</v>
      </c>
      <c r="H132" s="56">
        <v>0</v>
      </c>
      <c r="I132" s="56">
        <v>0</v>
      </c>
      <c r="J132" s="56">
        <v>0</v>
      </c>
      <c r="K132" s="56">
        <v>0</v>
      </c>
      <c r="L132" s="56">
        <v>0</v>
      </c>
      <c r="M132" s="56">
        <v>0</v>
      </c>
      <c r="N132" s="56">
        <v>0</v>
      </c>
      <c r="O132" s="56">
        <v>0</v>
      </c>
      <c r="P132" s="56">
        <v>0</v>
      </c>
      <c r="Q132" s="56">
        <v>0</v>
      </c>
      <c r="R132" s="56">
        <v>0</v>
      </c>
      <c r="S132" s="56">
        <v>0</v>
      </c>
      <c r="T132" s="56">
        <v>0</v>
      </c>
      <c r="U132" s="56">
        <v>0</v>
      </c>
      <c r="V132" s="56">
        <v>0</v>
      </c>
      <c r="W132" s="56">
        <v>0</v>
      </c>
      <c r="X132" s="56">
        <v>0</v>
      </c>
      <c r="Y132" s="56">
        <v>0</v>
      </c>
      <c r="Z132" s="56">
        <v>0</v>
      </c>
      <c r="AA132" s="56">
        <v>0</v>
      </c>
      <c r="AB132" s="56">
        <v>0</v>
      </c>
      <c r="AC132" s="56">
        <v>0</v>
      </c>
      <c r="AD132" s="56">
        <v>0</v>
      </c>
      <c r="AE132" s="56">
        <v>0</v>
      </c>
      <c r="AF132" s="56">
        <v>0</v>
      </c>
      <c r="AG132" s="56">
        <v>0</v>
      </c>
      <c r="AH132" s="56">
        <v>0</v>
      </c>
      <c r="AI132" s="56">
        <v>0</v>
      </c>
      <c r="AJ132" s="56">
        <v>0</v>
      </c>
      <c r="AK132" s="56">
        <v>0</v>
      </c>
      <c r="AL132" s="56">
        <v>0</v>
      </c>
      <c r="AM132" s="56">
        <v>0</v>
      </c>
      <c r="AN132" s="56">
        <v>0</v>
      </c>
      <c r="AO132" s="56">
        <v>0</v>
      </c>
      <c r="AP132" s="56">
        <v>0</v>
      </c>
      <c r="AQ132" s="56">
        <v>0</v>
      </c>
      <c r="AR132" s="56">
        <v>100</v>
      </c>
      <c r="AS132" s="56">
        <v>0</v>
      </c>
      <c r="AT132" s="57">
        <v>2.2999999999999998</v>
      </c>
    </row>
    <row r="133" spans="1:46" ht="24" x14ac:dyDescent="0.2">
      <c r="A133" s="55" t="s">
        <v>147</v>
      </c>
      <c r="B133" s="56">
        <v>0</v>
      </c>
      <c r="C133" s="56">
        <v>0</v>
      </c>
      <c r="D133" s="56">
        <v>0</v>
      </c>
      <c r="E133" s="56">
        <v>0</v>
      </c>
      <c r="F133" s="56">
        <v>0</v>
      </c>
      <c r="G133" s="56">
        <v>0</v>
      </c>
      <c r="H133" s="56">
        <v>0</v>
      </c>
      <c r="I133" s="56">
        <v>0</v>
      </c>
      <c r="J133" s="56">
        <v>0</v>
      </c>
      <c r="K133" s="56">
        <v>0</v>
      </c>
      <c r="L133" s="56">
        <v>0</v>
      </c>
      <c r="M133" s="56">
        <v>0</v>
      </c>
      <c r="N133" s="56">
        <v>0</v>
      </c>
      <c r="O133" s="56">
        <v>0</v>
      </c>
      <c r="P133" s="56">
        <v>0</v>
      </c>
      <c r="Q133" s="56">
        <v>0</v>
      </c>
      <c r="R133" s="56">
        <v>0</v>
      </c>
      <c r="S133" s="56">
        <v>0</v>
      </c>
      <c r="T133" s="56">
        <v>0</v>
      </c>
      <c r="U133" s="56">
        <v>0</v>
      </c>
      <c r="V133" s="56">
        <v>0</v>
      </c>
      <c r="W133" s="56">
        <v>0</v>
      </c>
      <c r="X133" s="56">
        <v>0</v>
      </c>
      <c r="Y133" s="56">
        <v>0</v>
      </c>
      <c r="Z133" s="56">
        <v>0</v>
      </c>
      <c r="AA133" s="56">
        <v>0</v>
      </c>
      <c r="AB133" s="56">
        <v>0</v>
      </c>
      <c r="AC133" s="56">
        <v>0</v>
      </c>
      <c r="AD133" s="56">
        <v>0</v>
      </c>
      <c r="AE133" s="56">
        <v>0</v>
      </c>
      <c r="AF133" s="56">
        <v>0</v>
      </c>
      <c r="AG133" s="56">
        <v>0</v>
      </c>
      <c r="AH133" s="56">
        <v>0</v>
      </c>
      <c r="AI133" s="56">
        <v>0</v>
      </c>
      <c r="AJ133" s="56">
        <v>0</v>
      </c>
      <c r="AK133" s="56">
        <v>0</v>
      </c>
      <c r="AL133" s="56">
        <v>0</v>
      </c>
      <c r="AM133" s="56">
        <v>0</v>
      </c>
      <c r="AN133" s="56">
        <v>0</v>
      </c>
      <c r="AO133" s="56">
        <v>0</v>
      </c>
      <c r="AP133" s="56">
        <v>0</v>
      </c>
      <c r="AQ133" s="56">
        <v>0</v>
      </c>
      <c r="AR133" s="56">
        <v>0</v>
      </c>
      <c r="AS133" s="56">
        <v>100</v>
      </c>
      <c r="AT133" s="57">
        <v>0.5</v>
      </c>
    </row>
    <row r="134" spans="1:46" x14ac:dyDescent="0.2">
      <c r="A134" s="58" t="s">
        <v>191</v>
      </c>
      <c r="B134" s="57">
        <v>100</v>
      </c>
      <c r="C134" s="57">
        <v>100</v>
      </c>
      <c r="D134" s="57">
        <v>100</v>
      </c>
      <c r="E134" s="57">
        <v>100</v>
      </c>
      <c r="F134" s="57">
        <v>100</v>
      </c>
      <c r="G134" s="57">
        <v>100</v>
      </c>
      <c r="H134" s="57">
        <v>100</v>
      </c>
      <c r="I134" s="57">
        <v>100</v>
      </c>
      <c r="J134" s="57">
        <v>100</v>
      </c>
      <c r="K134" s="57">
        <v>100</v>
      </c>
      <c r="L134" s="57">
        <v>100</v>
      </c>
      <c r="M134" s="57">
        <v>100</v>
      </c>
      <c r="N134" s="57">
        <v>100</v>
      </c>
      <c r="O134" s="57">
        <v>100</v>
      </c>
      <c r="P134" s="57">
        <v>100</v>
      </c>
      <c r="Q134" s="57">
        <v>100</v>
      </c>
      <c r="R134" s="57">
        <v>100</v>
      </c>
      <c r="S134" s="57">
        <v>100</v>
      </c>
      <c r="T134" s="57">
        <v>100</v>
      </c>
      <c r="U134" s="57">
        <v>100</v>
      </c>
      <c r="V134" s="57">
        <v>100</v>
      </c>
      <c r="W134" s="57">
        <v>100</v>
      </c>
      <c r="X134" s="57">
        <v>100</v>
      </c>
      <c r="Y134" s="57">
        <v>100</v>
      </c>
      <c r="Z134" s="57">
        <v>100</v>
      </c>
      <c r="AA134" s="57">
        <v>100</v>
      </c>
      <c r="AB134" s="57">
        <v>100</v>
      </c>
      <c r="AC134" s="57">
        <v>100</v>
      </c>
      <c r="AD134" s="57">
        <v>100</v>
      </c>
      <c r="AE134" s="57">
        <v>100</v>
      </c>
      <c r="AF134" s="57">
        <v>100</v>
      </c>
      <c r="AG134" s="57">
        <v>100</v>
      </c>
      <c r="AH134" s="57">
        <v>100</v>
      </c>
      <c r="AI134" s="57">
        <v>100</v>
      </c>
      <c r="AJ134" s="57">
        <v>100</v>
      </c>
      <c r="AK134" s="57">
        <v>100</v>
      </c>
      <c r="AL134" s="57">
        <v>100</v>
      </c>
      <c r="AM134" s="57">
        <v>100</v>
      </c>
      <c r="AN134" s="57">
        <v>100</v>
      </c>
      <c r="AO134" s="57">
        <v>100</v>
      </c>
      <c r="AP134" s="57">
        <v>100</v>
      </c>
      <c r="AQ134" s="57">
        <v>100</v>
      </c>
      <c r="AR134" s="57">
        <v>100</v>
      </c>
      <c r="AS134" s="57">
        <v>100</v>
      </c>
      <c r="AT134" s="57">
        <v>100</v>
      </c>
    </row>
    <row r="135" spans="1:46" x14ac:dyDescent="0.2">
      <c r="A135" s="59" t="s">
        <v>197</v>
      </c>
    </row>
    <row r="136" spans="1:46" x14ac:dyDescent="0.2">
      <c r="A136" s="59" t="s">
        <v>198</v>
      </c>
    </row>
    <row r="138" spans="1:46" x14ac:dyDescent="0.2">
      <c r="A138" s="50" t="s">
        <v>204</v>
      </c>
    </row>
    <row r="139" spans="1:46" x14ac:dyDescent="0.2">
      <c r="A139" s="51" t="s">
        <v>205</v>
      </c>
    </row>
    <row r="140" spans="1:46" ht="12.75" customHeight="1" x14ac:dyDescent="0.2">
      <c r="A140" s="52" t="s">
        <v>153</v>
      </c>
    </row>
    <row r="141" spans="1:46" x14ac:dyDescent="0.2">
      <c r="A141" s="219" t="s">
        <v>206</v>
      </c>
      <c r="B141" s="221" t="s">
        <v>155</v>
      </c>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3"/>
    </row>
    <row r="142" spans="1:46" ht="120" x14ac:dyDescent="0.2">
      <c r="A142" s="220"/>
      <c r="B142" s="53" t="s">
        <v>156</v>
      </c>
      <c r="C142" s="53" t="s">
        <v>157</v>
      </c>
      <c r="D142" s="53" t="s">
        <v>158</v>
      </c>
      <c r="E142" s="53" t="s">
        <v>159</v>
      </c>
      <c r="F142" s="53" t="s">
        <v>160</v>
      </c>
      <c r="G142" s="53" t="s">
        <v>161</v>
      </c>
      <c r="H142" s="53" t="s">
        <v>162</v>
      </c>
      <c r="I142" s="53" t="s">
        <v>163</v>
      </c>
      <c r="J142" s="53" t="s">
        <v>164</v>
      </c>
      <c r="K142" s="53" t="s">
        <v>165</v>
      </c>
      <c r="L142" s="53" t="s">
        <v>166</v>
      </c>
      <c r="M142" s="53" t="s">
        <v>167</v>
      </c>
      <c r="N142" s="53" t="s">
        <v>168</v>
      </c>
      <c r="O142" s="53" t="s">
        <v>169</v>
      </c>
      <c r="P142" s="53" t="s">
        <v>170</v>
      </c>
      <c r="Q142" s="53" t="s">
        <v>171</v>
      </c>
      <c r="R142" s="53" t="s">
        <v>172</v>
      </c>
      <c r="S142" s="53" t="s">
        <v>173</v>
      </c>
      <c r="T142" s="53" t="s">
        <v>174</v>
      </c>
      <c r="U142" s="53" t="s">
        <v>175</v>
      </c>
      <c r="V142" s="53" t="s">
        <v>139</v>
      </c>
      <c r="W142" s="53" t="s">
        <v>140</v>
      </c>
      <c r="X142" s="53" t="s">
        <v>176</v>
      </c>
      <c r="Y142" s="53" t="s">
        <v>177</v>
      </c>
      <c r="Z142" s="53" t="s">
        <v>178</v>
      </c>
      <c r="AA142" s="53" t="s">
        <v>179</v>
      </c>
      <c r="AB142" s="53" t="s">
        <v>180</v>
      </c>
      <c r="AC142" s="53" t="s">
        <v>181</v>
      </c>
      <c r="AD142" s="53" t="s">
        <v>182</v>
      </c>
      <c r="AE142" s="53" t="s">
        <v>183</v>
      </c>
      <c r="AF142" s="53" t="s">
        <v>141</v>
      </c>
      <c r="AG142" s="53" t="s">
        <v>142</v>
      </c>
      <c r="AH142" s="53" t="s">
        <v>143</v>
      </c>
      <c r="AI142" s="53" t="s">
        <v>144</v>
      </c>
      <c r="AJ142" s="53" t="s">
        <v>184</v>
      </c>
      <c r="AK142" s="53" t="s">
        <v>185</v>
      </c>
      <c r="AL142" s="53" t="s">
        <v>186</v>
      </c>
      <c r="AM142" s="53" t="s">
        <v>187</v>
      </c>
      <c r="AN142" s="53" t="s">
        <v>188</v>
      </c>
      <c r="AO142" s="53" t="s">
        <v>189</v>
      </c>
      <c r="AP142" s="53" t="s">
        <v>190</v>
      </c>
      <c r="AQ142" s="53" t="s">
        <v>145</v>
      </c>
      <c r="AR142" s="53" t="s">
        <v>146</v>
      </c>
      <c r="AS142" s="53" t="s">
        <v>147</v>
      </c>
      <c r="AT142" s="54" t="s">
        <v>191</v>
      </c>
    </row>
    <row r="143" spans="1:46" x14ac:dyDescent="0.2">
      <c r="A143" s="55" t="s">
        <v>207</v>
      </c>
      <c r="B143" s="56">
        <v>692</v>
      </c>
      <c r="C143" s="56">
        <v>76</v>
      </c>
      <c r="D143" s="56">
        <v>160</v>
      </c>
      <c r="E143" s="56">
        <v>223</v>
      </c>
      <c r="F143" s="56">
        <v>284</v>
      </c>
      <c r="G143" s="56">
        <v>402</v>
      </c>
      <c r="H143" s="56">
        <v>357</v>
      </c>
      <c r="I143" s="56">
        <v>453</v>
      </c>
      <c r="J143" s="56">
        <v>281</v>
      </c>
      <c r="K143" s="56">
        <v>493</v>
      </c>
      <c r="L143" s="56">
        <v>257</v>
      </c>
      <c r="M143" s="56">
        <v>377</v>
      </c>
      <c r="N143" s="56">
        <v>518</v>
      </c>
      <c r="O143" s="56">
        <v>174</v>
      </c>
      <c r="P143" s="56">
        <v>173</v>
      </c>
      <c r="Q143" s="56">
        <v>106</v>
      </c>
      <c r="R143" s="56">
        <v>358</v>
      </c>
      <c r="S143" s="56">
        <v>90</v>
      </c>
      <c r="T143" s="56">
        <v>155</v>
      </c>
      <c r="U143" s="56">
        <v>101</v>
      </c>
      <c r="V143" s="56">
        <v>60</v>
      </c>
      <c r="W143" s="56">
        <v>56</v>
      </c>
      <c r="X143" s="56">
        <v>1</v>
      </c>
      <c r="Y143" s="56">
        <v>232</v>
      </c>
      <c r="Z143" s="56">
        <v>22</v>
      </c>
      <c r="AA143" s="56">
        <v>161</v>
      </c>
      <c r="AB143" s="56">
        <v>243</v>
      </c>
      <c r="AC143" s="56">
        <v>214</v>
      </c>
      <c r="AD143" s="56">
        <v>357</v>
      </c>
      <c r="AE143" s="56">
        <v>352</v>
      </c>
      <c r="AF143" s="56">
        <v>275</v>
      </c>
      <c r="AG143" s="56">
        <v>199</v>
      </c>
      <c r="AH143" s="56">
        <v>167</v>
      </c>
      <c r="AI143" s="56">
        <v>741</v>
      </c>
      <c r="AJ143" s="56">
        <v>89</v>
      </c>
      <c r="AK143" s="56">
        <v>12</v>
      </c>
      <c r="AL143" s="56">
        <v>82</v>
      </c>
      <c r="AM143" s="56">
        <v>213</v>
      </c>
      <c r="AN143" s="56">
        <v>44</v>
      </c>
      <c r="AO143" s="56">
        <v>153</v>
      </c>
      <c r="AP143" s="56">
        <v>137</v>
      </c>
      <c r="AQ143" s="56">
        <v>56</v>
      </c>
      <c r="AR143" s="56">
        <v>232</v>
      </c>
      <c r="AS143" s="56">
        <v>50</v>
      </c>
      <c r="AT143" s="57">
        <v>9878</v>
      </c>
    </row>
    <row r="144" spans="1:46" x14ac:dyDescent="0.2">
      <c r="A144" s="55" t="s">
        <v>208</v>
      </c>
      <c r="B144" s="56">
        <v>178</v>
      </c>
      <c r="C144" s="56">
        <v>40</v>
      </c>
      <c r="D144" s="56">
        <v>67</v>
      </c>
      <c r="E144" s="56">
        <v>16</v>
      </c>
      <c r="F144" s="56">
        <v>62</v>
      </c>
      <c r="G144" s="56">
        <v>22</v>
      </c>
      <c r="H144" s="56">
        <v>74</v>
      </c>
      <c r="I144" s="56">
        <v>130</v>
      </c>
      <c r="J144" s="56">
        <v>92</v>
      </c>
      <c r="K144" s="56">
        <v>242</v>
      </c>
      <c r="L144" s="56">
        <v>105</v>
      </c>
      <c r="M144" s="56">
        <v>197</v>
      </c>
      <c r="N144" s="56">
        <v>227</v>
      </c>
      <c r="O144" s="56">
        <v>39</v>
      </c>
      <c r="P144" s="56">
        <v>55</v>
      </c>
      <c r="Q144" s="56">
        <v>60</v>
      </c>
      <c r="R144" s="56">
        <v>30</v>
      </c>
      <c r="S144" s="56">
        <v>34</v>
      </c>
      <c r="T144" s="56">
        <v>25</v>
      </c>
      <c r="U144" s="56">
        <v>34</v>
      </c>
      <c r="V144" s="56">
        <v>5</v>
      </c>
      <c r="W144" s="56">
        <v>12</v>
      </c>
      <c r="X144" s="56">
        <v>76</v>
      </c>
      <c r="Y144" s="56">
        <v>92</v>
      </c>
      <c r="Z144" s="56">
        <v>3</v>
      </c>
      <c r="AA144" s="56">
        <v>55</v>
      </c>
      <c r="AB144" s="56">
        <v>98</v>
      </c>
      <c r="AC144" s="56">
        <v>116</v>
      </c>
      <c r="AD144" s="56">
        <v>63</v>
      </c>
      <c r="AE144" s="56">
        <v>119</v>
      </c>
      <c r="AF144" s="56">
        <v>17</v>
      </c>
      <c r="AG144" s="56">
        <v>27</v>
      </c>
      <c r="AH144" s="56">
        <v>20</v>
      </c>
      <c r="AI144" s="56">
        <v>185</v>
      </c>
      <c r="AJ144" s="56">
        <v>26</v>
      </c>
      <c r="AK144" s="56">
        <v>0</v>
      </c>
      <c r="AL144" s="56">
        <v>4</v>
      </c>
      <c r="AM144" s="56">
        <v>62</v>
      </c>
      <c r="AN144" s="56">
        <v>1</v>
      </c>
      <c r="AO144" s="56">
        <v>38</v>
      </c>
      <c r="AP144" s="56">
        <v>87</v>
      </c>
      <c r="AQ144" s="56">
        <v>9</v>
      </c>
      <c r="AR144" s="56">
        <v>60</v>
      </c>
      <c r="AS144" s="56">
        <v>14</v>
      </c>
      <c r="AT144" s="57">
        <v>2918</v>
      </c>
    </row>
    <row r="145" spans="1:46" x14ac:dyDescent="0.2">
      <c r="A145" s="58" t="s">
        <v>191</v>
      </c>
      <c r="B145" s="57">
        <v>870</v>
      </c>
      <c r="C145" s="57">
        <v>116</v>
      </c>
      <c r="D145" s="57">
        <v>227</v>
      </c>
      <c r="E145" s="57">
        <v>239</v>
      </c>
      <c r="F145" s="57">
        <v>346</v>
      </c>
      <c r="G145" s="57">
        <v>424</v>
      </c>
      <c r="H145" s="57">
        <v>431</v>
      </c>
      <c r="I145" s="57">
        <v>583</v>
      </c>
      <c r="J145" s="57">
        <v>373</v>
      </c>
      <c r="K145" s="57">
        <v>735</v>
      </c>
      <c r="L145" s="57">
        <v>362</v>
      </c>
      <c r="M145" s="57">
        <v>574</v>
      </c>
      <c r="N145" s="57">
        <v>745</v>
      </c>
      <c r="O145" s="57">
        <v>213</v>
      </c>
      <c r="P145" s="57">
        <v>228</v>
      </c>
      <c r="Q145" s="57">
        <v>166</v>
      </c>
      <c r="R145" s="57">
        <v>388</v>
      </c>
      <c r="S145" s="57">
        <v>124</v>
      </c>
      <c r="T145" s="57">
        <v>180</v>
      </c>
      <c r="U145" s="57">
        <v>135</v>
      </c>
      <c r="V145" s="57">
        <v>65</v>
      </c>
      <c r="W145" s="57">
        <v>68</v>
      </c>
      <c r="X145" s="57">
        <v>77</v>
      </c>
      <c r="Y145" s="57">
        <v>324</v>
      </c>
      <c r="Z145" s="57">
        <v>25</v>
      </c>
      <c r="AA145" s="57">
        <v>216</v>
      </c>
      <c r="AB145" s="57">
        <v>341</v>
      </c>
      <c r="AC145" s="57">
        <v>330</v>
      </c>
      <c r="AD145" s="57">
        <v>420</v>
      </c>
      <c r="AE145" s="57">
        <v>471</v>
      </c>
      <c r="AF145" s="57">
        <v>292</v>
      </c>
      <c r="AG145" s="57">
        <v>226</v>
      </c>
      <c r="AH145" s="57">
        <v>187</v>
      </c>
      <c r="AI145" s="57">
        <v>926</v>
      </c>
      <c r="AJ145" s="57">
        <v>115</v>
      </c>
      <c r="AK145" s="57">
        <v>12</v>
      </c>
      <c r="AL145" s="57">
        <v>86</v>
      </c>
      <c r="AM145" s="57">
        <v>275</v>
      </c>
      <c r="AN145" s="57">
        <v>45</v>
      </c>
      <c r="AO145" s="57">
        <v>191</v>
      </c>
      <c r="AP145" s="57">
        <v>224</v>
      </c>
      <c r="AQ145" s="57">
        <v>65</v>
      </c>
      <c r="AR145" s="57">
        <v>292</v>
      </c>
      <c r="AS145" s="57">
        <v>64</v>
      </c>
      <c r="AT145" s="57">
        <v>12796</v>
      </c>
    </row>
    <row r="146" spans="1:46" x14ac:dyDescent="0.2">
      <c r="A146" s="59" t="s">
        <v>197</v>
      </c>
    </row>
    <row r="147" spans="1:46" x14ac:dyDescent="0.2">
      <c r="A147" s="59" t="s">
        <v>209</v>
      </c>
    </row>
    <row r="149" spans="1:46" x14ac:dyDescent="0.2">
      <c r="A149" s="50" t="s">
        <v>210</v>
      </c>
    </row>
    <row r="150" spans="1:46" x14ac:dyDescent="0.2">
      <c r="A150" s="51" t="s">
        <v>205</v>
      </c>
    </row>
    <row r="151" spans="1:46" ht="12.75" customHeight="1" x14ac:dyDescent="0.2">
      <c r="A151" s="52" t="s">
        <v>200</v>
      </c>
    </row>
    <row r="152" spans="1:46" x14ac:dyDescent="0.2">
      <c r="A152" s="219" t="s">
        <v>206</v>
      </c>
      <c r="B152" s="221" t="s">
        <v>155</v>
      </c>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2"/>
      <c r="AE152" s="222"/>
      <c r="AF152" s="222"/>
      <c r="AG152" s="222"/>
      <c r="AH152" s="222"/>
      <c r="AI152" s="222"/>
      <c r="AJ152" s="222"/>
      <c r="AK152" s="222"/>
      <c r="AL152" s="222"/>
      <c r="AM152" s="222"/>
      <c r="AN152" s="222"/>
      <c r="AO152" s="222"/>
      <c r="AP152" s="222"/>
      <c r="AQ152" s="222"/>
      <c r="AR152" s="222"/>
      <c r="AS152" s="222"/>
      <c r="AT152" s="223"/>
    </row>
    <row r="153" spans="1:46" ht="120" x14ac:dyDescent="0.2">
      <c r="A153" s="220"/>
      <c r="B153" s="53" t="s">
        <v>156</v>
      </c>
      <c r="C153" s="53" t="s">
        <v>157</v>
      </c>
      <c r="D153" s="53" t="s">
        <v>158</v>
      </c>
      <c r="E153" s="53" t="s">
        <v>159</v>
      </c>
      <c r="F153" s="53" t="s">
        <v>160</v>
      </c>
      <c r="G153" s="53" t="s">
        <v>161</v>
      </c>
      <c r="H153" s="53" t="s">
        <v>162</v>
      </c>
      <c r="I153" s="53" t="s">
        <v>163</v>
      </c>
      <c r="J153" s="53" t="s">
        <v>164</v>
      </c>
      <c r="K153" s="53" t="s">
        <v>165</v>
      </c>
      <c r="L153" s="53" t="s">
        <v>166</v>
      </c>
      <c r="M153" s="53" t="s">
        <v>167</v>
      </c>
      <c r="N153" s="53" t="s">
        <v>168</v>
      </c>
      <c r="O153" s="53" t="s">
        <v>169</v>
      </c>
      <c r="P153" s="53" t="s">
        <v>170</v>
      </c>
      <c r="Q153" s="53" t="s">
        <v>171</v>
      </c>
      <c r="R153" s="53" t="s">
        <v>172</v>
      </c>
      <c r="S153" s="53" t="s">
        <v>173</v>
      </c>
      <c r="T153" s="53" t="s">
        <v>174</v>
      </c>
      <c r="U153" s="53" t="s">
        <v>175</v>
      </c>
      <c r="V153" s="53" t="s">
        <v>139</v>
      </c>
      <c r="W153" s="53" t="s">
        <v>140</v>
      </c>
      <c r="X153" s="53" t="s">
        <v>176</v>
      </c>
      <c r="Y153" s="53" t="s">
        <v>177</v>
      </c>
      <c r="Z153" s="53" t="s">
        <v>178</v>
      </c>
      <c r="AA153" s="53" t="s">
        <v>179</v>
      </c>
      <c r="AB153" s="53" t="s">
        <v>180</v>
      </c>
      <c r="AC153" s="53" t="s">
        <v>181</v>
      </c>
      <c r="AD153" s="53" t="s">
        <v>182</v>
      </c>
      <c r="AE153" s="53" t="s">
        <v>183</v>
      </c>
      <c r="AF153" s="53" t="s">
        <v>141</v>
      </c>
      <c r="AG153" s="53" t="s">
        <v>142</v>
      </c>
      <c r="AH153" s="53" t="s">
        <v>143</v>
      </c>
      <c r="AI153" s="53" t="s">
        <v>144</v>
      </c>
      <c r="AJ153" s="53" t="s">
        <v>184</v>
      </c>
      <c r="AK153" s="53" t="s">
        <v>185</v>
      </c>
      <c r="AL153" s="53" t="s">
        <v>186</v>
      </c>
      <c r="AM153" s="53" t="s">
        <v>187</v>
      </c>
      <c r="AN153" s="53" t="s">
        <v>188</v>
      </c>
      <c r="AO153" s="53" t="s">
        <v>189</v>
      </c>
      <c r="AP153" s="53" t="s">
        <v>190</v>
      </c>
      <c r="AQ153" s="53" t="s">
        <v>145</v>
      </c>
      <c r="AR153" s="53" t="s">
        <v>146</v>
      </c>
      <c r="AS153" s="53" t="s">
        <v>147</v>
      </c>
      <c r="AT153" s="54" t="s">
        <v>191</v>
      </c>
    </row>
    <row r="154" spans="1:46" x14ac:dyDescent="0.2">
      <c r="A154" s="55" t="s">
        <v>207</v>
      </c>
      <c r="B154" s="56">
        <v>79.5</v>
      </c>
      <c r="C154" s="56">
        <v>65.5</v>
      </c>
      <c r="D154" s="56">
        <v>70.5</v>
      </c>
      <c r="E154" s="56">
        <v>93.3</v>
      </c>
      <c r="F154" s="56">
        <v>82.1</v>
      </c>
      <c r="G154" s="56">
        <v>94.8</v>
      </c>
      <c r="H154" s="56">
        <v>82.8</v>
      </c>
      <c r="I154" s="56">
        <v>77.7</v>
      </c>
      <c r="J154" s="56">
        <v>75.3</v>
      </c>
      <c r="K154" s="56">
        <v>67.099999999999994</v>
      </c>
      <c r="L154" s="56">
        <v>71</v>
      </c>
      <c r="M154" s="56">
        <v>65.7</v>
      </c>
      <c r="N154" s="56">
        <v>69.5</v>
      </c>
      <c r="O154" s="56">
        <v>81.7</v>
      </c>
      <c r="P154" s="56">
        <v>75.900000000000006</v>
      </c>
      <c r="Q154" s="56">
        <v>63.9</v>
      </c>
      <c r="R154" s="56">
        <v>92.3</v>
      </c>
      <c r="S154" s="56">
        <v>72.599999999999994</v>
      </c>
      <c r="T154" s="56">
        <v>86.1</v>
      </c>
      <c r="U154" s="56">
        <v>74.8</v>
      </c>
      <c r="V154" s="56">
        <v>92.3</v>
      </c>
      <c r="W154" s="56">
        <v>82.4</v>
      </c>
      <c r="X154" s="56">
        <v>1.3</v>
      </c>
      <c r="Y154" s="56">
        <v>71.599999999999994</v>
      </c>
      <c r="Z154" s="56">
        <v>88</v>
      </c>
      <c r="AA154" s="56">
        <v>74.5</v>
      </c>
      <c r="AB154" s="56">
        <v>71.3</v>
      </c>
      <c r="AC154" s="56">
        <v>64.8</v>
      </c>
      <c r="AD154" s="56">
        <v>85</v>
      </c>
      <c r="AE154" s="56">
        <v>74.7</v>
      </c>
      <c r="AF154" s="56">
        <v>94.2</v>
      </c>
      <c r="AG154" s="56">
        <v>88.1</v>
      </c>
      <c r="AH154" s="56">
        <v>89.3</v>
      </c>
      <c r="AI154" s="56">
        <v>80</v>
      </c>
      <c r="AJ154" s="56">
        <v>77.400000000000006</v>
      </c>
      <c r="AK154" s="56">
        <v>100</v>
      </c>
      <c r="AL154" s="56">
        <v>95.3</v>
      </c>
      <c r="AM154" s="56">
        <v>77.5</v>
      </c>
      <c r="AN154" s="56">
        <v>97.8</v>
      </c>
      <c r="AO154" s="56">
        <v>80.099999999999994</v>
      </c>
      <c r="AP154" s="56">
        <v>61.2</v>
      </c>
      <c r="AQ154" s="56">
        <v>86.2</v>
      </c>
      <c r="AR154" s="56">
        <v>79.5</v>
      </c>
      <c r="AS154" s="56">
        <v>78.099999999999994</v>
      </c>
      <c r="AT154" s="57">
        <v>77.2</v>
      </c>
    </row>
    <row r="155" spans="1:46" x14ac:dyDescent="0.2">
      <c r="A155" s="55" t="s">
        <v>208</v>
      </c>
      <c r="B155" s="56">
        <v>20.5</v>
      </c>
      <c r="C155" s="56">
        <v>34.5</v>
      </c>
      <c r="D155" s="56">
        <v>29.5</v>
      </c>
      <c r="E155" s="56">
        <v>6.7</v>
      </c>
      <c r="F155" s="56">
        <v>17.899999999999999</v>
      </c>
      <c r="G155" s="56">
        <v>5.2</v>
      </c>
      <c r="H155" s="56">
        <v>17.2</v>
      </c>
      <c r="I155" s="56">
        <v>22.3</v>
      </c>
      <c r="J155" s="56">
        <v>24.7</v>
      </c>
      <c r="K155" s="56">
        <v>32.9</v>
      </c>
      <c r="L155" s="56">
        <v>29</v>
      </c>
      <c r="M155" s="56">
        <v>34.299999999999997</v>
      </c>
      <c r="N155" s="56">
        <v>30.5</v>
      </c>
      <c r="O155" s="56">
        <v>18.3</v>
      </c>
      <c r="P155" s="56">
        <v>24.1</v>
      </c>
      <c r="Q155" s="56">
        <v>36.1</v>
      </c>
      <c r="R155" s="56">
        <v>7.7</v>
      </c>
      <c r="S155" s="56">
        <v>27.4</v>
      </c>
      <c r="T155" s="56">
        <v>13.9</v>
      </c>
      <c r="U155" s="56">
        <v>25.2</v>
      </c>
      <c r="V155" s="56">
        <v>7.7</v>
      </c>
      <c r="W155" s="56">
        <v>17.600000000000001</v>
      </c>
      <c r="X155" s="56">
        <v>98.7</v>
      </c>
      <c r="Y155" s="56">
        <v>28.4</v>
      </c>
      <c r="Z155" s="56">
        <v>12</v>
      </c>
      <c r="AA155" s="56">
        <v>25.5</v>
      </c>
      <c r="AB155" s="56">
        <v>28.7</v>
      </c>
      <c r="AC155" s="56">
        <v>35.200000000000003</v>
      </c>
      <c r="AD155" s="56">
        <v>15</v>
      </c>
      <c r="AE155" s="56">
        <v>25.3</v>
      </c>
      <c r="AF155" s="56">
        <v>5.8</v>
      </c>
      <c r="AG155" s="56">
        <v>11.9</v>
      </c>
      <c r="AH155" s="56">
        <v>10.7</v>
      </c>
      <c r="AI155" s="56">
        <v>20</v>
      </c>
      <c r="AJ155" s="56">
        <v>22.6</v>
      </c>
      <c r="AK155" s="56">
        <v>0</v>
      </c>
      <c r="AL155" s="56">
        <v>4.7</v>
      </c>
      <c r="AM155" s="56">
        <v>22.5</v>
      </c>
      <c r="AN155" s="56">
        <v>2.2000000000000002</v>
      </c>
      <c r="AO155" s="56">
        <v>19.899999999999999</v>
      </c>
      <c r="AP155" s="56">
        <v>38.799999999999997</v>
      </c>
      <c r="AQ155" s="56">
        <v>13.8</v>
      </c>
      <c r="AR155" s="56">
        <v>20.5</v>
      </c>
      <c r="AS155" s="56">
        <v>21.9</v>
      </c>
      <c r="AT155" s="57">
        <v>22.8</v>
      </c>
    </row>
    <row r="156" spans="1:46" x14ac:dyDescent="0.2">
      <c r="A156" s="58" t="s">
        <v>191</v>
      </c>
      <c r="B156" s="57">
        <v>100</v>
      </c>
      <c r="C156" s="57">
        <v>100</v>
      </c>
      <c r="D156" s="57">
        <v>100</v>
      </c>
      <c r="E156" s="57">
        <v>100</v>
      </c>
      <c r="F156" s="57">
        <v>100</v>
      </c>
      <c r="G156" s="57">
        <v>100</v>
      </c>
      <c r="H156" s="57">
        <v>100</v>
      </c>
      <c r="I156" s="57">
        <v>100</v>
      </c>
      <c r="J156" s="57">
        <v>100</v>
      </c>
      <c r="K156" s="57">
        <v>100</v>
      </c>
      <c r="L156" s="57">
        <v>100</v>
      </c>
      <c r="M156" s="57">
        <v>100</v>
      </c>
      <c r="N156" s="57">
        <v>100</v>
      </c>
      <c r="O156" s="57">
        <v>100</v>
      </c>
      <c r="P156" s="57">
        <v>100</v>
      </c>
      <c r="Q156" s="57">
        <v>100</v>
      </c>
      <c r="R156" s="57">
        <v>100</v>
      </c>
      <c r="S156" s="57">
        <v>100</v>
      </c>
      <c r="T156" s="57">
        <v>100</v>
      </c>
      <c r="U156" s="57">
        <v>100</v>
      </c>
      <c r="V156" s="57">
        <v>100</v>
      </c>
      <c r="W156" s="57">
        <v>100</v>
      </c>
      <c r="X156" s="57">
        <v>100</v>
      </c>
      <c r="Y156" s="57">
        <v>100</v>
      </c>
      <c r="Z156" s="57">
        <v>100</v>
      </c>
      <c r="AA156" s="57">
        <v>100</v>
      </c>
      <c r="AB156" s="57">
        <v>100</v>
      </c>
      <c r="AC156" s="57">
        <v>100</v>
      </c>
      <c r="AD156" s="57">
        <v>100</v>
      </c>
      <c r="AE156" s="57">
        <v>100</v>
      </c>
      <c r="AF156" s="57">
        <v>100</v>
      </c>
      <c r="AG156" s="57">
        <v>100</v>
      </c>
      <c r="AH156" s="57">
        <v>100</v>
      </c>
      <c r="AI156" s="57">
        <v>100</v>
      </c>
      <c r="AJ156" s="57">
        <v>100</v>
      </c>
      <c r="AK156" s="57">
        <v>100</v>
      </c>
      <c r="AL156" s="57">
        <v>100</v>
      </c>
      <c r="AM156" s="57">
        <v>100</v>
      </c>
      <c r="AN156" s="57">
        <v>100</v>
      </c>
      <c r="AO156" s="57">
        <v>100</v>
      </c>
      <c r="AP156" s="57">
        <v>100</v>
      </c>
      <c r="AQ156" s="57">
        <v>100</v>
      </c>
      <c r="AR156" s="57">
        <v>100</v>
      </c>
      <c r="AS156" s="57">
        <v>100</v>
      </c>
      <c r="AT156" s="57">
        <v>100</v>
      </c>
    </row>
    <row r="157" spans="1:46" x14ac:dyDescent="0.2">
      <c r="A157" s="59" t="s">
        <v>197</v>
      </c>
    </row>
    <row r="158" spans="1:46" x14ac:dyDescent="0.2">
      <c r="A158" s="59" t="s">
        <v>209</v>
      </c>
    </row>
    <row r="160" spans="1:46" x14ac:dyDescent="0.2">
      <c r="A160" s="50" t="s">
        <v>211</v>
      </c>
    </row>
    <row r="161" spans="1:46" x14ac:dyDescent="0.2">
      <c r="A161" s="51" t="s">
        <v>212</v>
      </c>
    </row>
    <row r="162" spans="1:46" ht="12.75" customHeight="1" x14ac:dyDescent="0.2">
      <c r="A162" s="52" t="s">
        <v>153</v>
      </c>
    </row>
    <row r="163" spans="1:46" x14ac:dyDescent="0.2">
      <c r="A163" s="219" t="s">
        <v>213</v>
      </c>
      <c r="B163" s="221" t="s">
        <v>155</v>
      </c>
      <c r="C163" s="222"/>
      <c r="D163" s="222"/>
      <c r="E163" s="222"/>
      <c r="F163" s="222"/>
      <c r="G163" s="222"/>
      <c r="H163" s="222"/>
      <c r="I163" s="222"/>
      <c r="J163" s="222"/>
      <c r="K163" s="222"/>
      <c r="L163" s="222"/>
      <c r="M163" s="222"/>
      <c r="N163" s="222"/>
      <c r="O163" s="222"/>
      <c r="P163" s="222"/>
      <c r="Q163" s="222"/>
      <c r="R163" s="222"/>
      <c r="S163" s="222"/>
      <c r="T163" s="222"/>
      <c r="U163" s="222"/>
      <c r="V163" s="222"/>
      <c r="W163" s="222"/>
      <c r="X163" s="222"/>
      <c r="Y163" s="222"/>
      <c r="Z163" s="222"/>
      <c r="AA163" s="222"/>
      <c r="AB163" s="222"/>
      <c r="AC163" s="222"/>
      <c r="AD163" s="222"/>
      <c r="AE163" s="222"/>
      <c r="AF163" s="222"/>
      <c r="AG163" s="222"/>
      <c r="AH163" s="222"/>
      <c r="AI163" s="222"/>
      <c r="AJ163" s="222"/>
      <c r="AK163" s="222"/>
      <c r="AL163" s="222"/>
      <c r="AM163" s="222"/>
      <c r="AN163" s="222"/>
      <c r="AO163" s="222"/>
      <c r="AP163" s="222"/>
      <c r="AQ163" s="222"/>
      <c r="AR163" s="222"/>
      <c r="AS163" s="222"/>
      <c r="AT163" s="223"/>
    </row>
    <row r="164" spans="1:46" ht="120" x14ac:dyDescent="0.2">
      <c r="A164" s="220"/>
      <c r="B164" s="53" t="s">
        <v>156</v>
      </c>
      <c r="C164" s="53" t="s">
        <v>157</v>
      </c>
      <c r="D164" s="53" t="s">
        <v>158</v>
      </c>
      <c r="E164" s="53" t="s">
        <v>159</v>
      </c>
      <c r="F164" s="53" t="s">
        <v>160</v>
      </c>
      <c r="G164" s="53" t="s">
        <v>161</v>
      </c>
      <c r="H164" s="53" t="s">
        <v>162</v>
      </c>
      <c r="I164" s="53" t="s">
        <v>163</v>
      </c>
      <c r="J164" s="53" t="s">
        <v>164</v>
      </c>
      <c r="K164" s="53" t="s">
        <v>165</v>
      </c>
      <c r="L164" s="53" t="s">
        <v>166</v>
      </c>
      <c r="M164" s="53" t="s">
        <v>167</v>
      </c>
      <c r="N164" s="53" t="s">
        <v>168</v>
      </c>
      <c r="O164" s="53" t="s">
        <v>169</v>
      </c>
      <c r="P164" s="53" t="s">
        <v>170</v>
      </c>
      <c r="Q164" s="53" t="s">
        <v>171</v>
      </c>
      <c r="R164" s="53" t="s">
        <v>172</v>
      </c>
      <c r="S164" s="53" t="s">
        <v>173</v>
      </c>
      <c r="T164" s="53" t="s">
        <v>174</v>
      </c>
      <c r="U164" s="53" t="s">
        <v>175</v>
      </c>
      <c r="V164" s="53" t="s">
        <v>139</v>
      </c>
      <c r="W164" s="53" t="s">
        <v>140</v>
      </c>
      <c r="X164" s="53" t="s">
        <v>176</v>
      </c>
      <c r="Y164" s="53" t="s">
        <v>177</v>
      </c>
      <c r="Z164" s="53" t="s">
        <v>178</v>
      </c>
      <c r="AA164" s="53" t="s">
        <v>179</v>
      </c>
      <c r="AB164" s="53" t="s">
        <v>180</v>
      </c>
      <c r="AC164" s="53" t="s">
        <v>181</v>
      </c>
      <c r="AD164" s="53" t="s">
        <v>182</v>
      </c>
      <c r="AE164" s="53" t="s">
        <v>183</v>
      </c>
      <c r="AF164" s="53" t="s">
        <v>141</v>
      </c>
      <c r="AG164" s="53" t="s">
        <v>142</v>
      </c>
      <c r="AH164" s="53" t="s">
        <v>143</v>
      </c>
      <c r="AI164" s="53" t="s">
        <v>144</v>
      </c>
      <c r="AJ164" s="53" t="s">
        <v>184</v>
      </c>
      <c r="AK164" s="53" t="s">
        <v>185</v>
      </c>
      <c r="AL164" s="53" t="s">
        <v>186</v>
      </c>
      <c r="AM164" s="53" t="s">
        <v>187</v>
      </c>
      <c r="AN164" s="53" t="s">
        <v>188</v>
      </c>
      <c r="AO164" s="53" t="s">
        <v>189</v>
      </c>
      <c r="AP164" s="53" t="s">
        <v>190</v>
      </c>
      <c r="AQ164" s="53" t="s">
        <v>145</v>
      </c>
      <c r="AR164" s="53" t="s">
        <v>146</v>
      </c>
      <c r="AS164" s="53" t="s">
        <v>147</v>
      </c>
      <c r="AT164" s="54" t="s">
        <v>191</v>
      </c>
    </row>
    <row r="165" spans="1:46" x14ac:dyDescent="0.2">
      <c r="A165" s="55" t="s">
        <v>207</v>
      </c>
      <c r="B165" s="56">
        <v>659</v>
      </c>
      <c r="C165" s="56">
        <v>67</v>
      </c>
      <c r="D165" s="56">
        <v>138</v>
      </c>
      <c r="E165" s="56">
        <v>212</v>
      </c>
      <c r="F165" s="56">
        <v>259</v>
      </c>
      <c r="G165" s="56">
        <v>402</v>
      </c>
      <c r="H165" s="56">
        <v>336</v>
      </c>
      <c r="I165" s="56">
        <v>433</v>
      </c>
      <c r="J165" s="56">
        <v>270</v>
      </c>
      <c r="K165" s="56">
        <v>433</v>
      </c>
      <c r="L165" s="56">
        <v>221</v>
      </c>
      <c r="M165" s="56">
        <v>334</v>
      </c>
      <c r="N165" s="56">
        <v>479</v>
      </c>
      <c r="O165" s="56">
        <v>170</v>
      </c>
      <c r="P165" s="56">
        <v>164</v>
      </c>
      <c r="Q165" s="56">
        <v>99</v>
      </c>
      <c r="R165" s="56">
        <v>352</v>
      </c>
      <c r="S165" s="56">
        <v>84</v>
      </c>
      <c r="T165" s="56">
        <v>151</v>
      </c>
      <c r="U165" s="56">
        <v>99</v>
      </c>
      <c r="V165" s="56">
        <v>59</v>
      </c>
      <c r="W165" s="56">
        <v>54</v>
      </c>
      <c r="X165" s="56">
        <v>1</v>
      </c>
      <c r="Y165" s="56">
        <v>216</v>
      </c>
      <c r="Z165" s="56">
        <v>22</v>
      </c>
      <c r="AA165" s="56">
        <v>156</v>
      </c>
      <c r="AB165" s="56">
        <v>227</v>
      </c>
      <c r="AC165" s="56">
        <v>191</v>
      </c>
      <c r="AD165" s="56">
        <v>348</v>
      </c>
      <c r="AE165" s="56">
        <v>324</v>
      </c>
      <c r="AF165" s="56">
        <v>273</v>
      </c>
      <c r="AG165" s="56">
        <v>196</v>
      </c>
      <c r="AH165" s="56">
        <v>164</v>
      </c>
      <c r="AI165" s="56">
        <v>706</v>
      </c>
      <c r="AJ165" s="56">
        <v>79</v>
      </c>
      <c r="AK165" s="56">
        <v>12</v>
      </c>
      <c r="AL165" s="56">
        <v>81</v>
      </c>
      <c r="AM165" s="56">
        <v>206</v>
      </c>
      <c r="AN165" s="56">
        <v>44</v>
      </c>
      <c r="AO165" s="56">
        <v>142</v>
      </c>
      <c r="AP165" s="56">
        <v>126</v>
      </c>
      <c r="AQ165" s="56">
        <v>54</v>
      </c>
      <c r="AR165" s="56">
        <v>223</v>
      </c>
      <c r="AS165" s="56">
        <v>44</v>
      </c>
      <c r="AT165" s="57">
        <v>9310</v>
      </c>
    </row>
    <row r="166" spans="1:46" x14ac:dyDescent="0.2">
      <c r="A166" s="55" t="s">
        <v>208</v>
      </c>
      <c r="B166" s="56">
        <v>33</v>
      </c>
      <c r="C166" s="56">
        <v>9</v>
      </c>
      <c r="D166" s="56">
        <v>22</v>
      </c>
      <c r="E166" s="56">
        <v>11</v>
      </c>
      <c r="F166" s="56">
        <v>25</v>
      </c>
      <c r="G166" s="56">
        <v>0</v>
      </c>
      <c r="H166" s="56">
        <v>21</v>
      </c>
      <c r="I166" s="56">
        <v>20</v>
      </c>
      <c r="J166" s="56">
        <v>11</v>
      </c>
      <c r="K166" s="56">
        <v>60</v>
      </c>
      <c r="L166" s="56">
        <v>36</v>
      </c>
      <c r="M166" s="56">
        <v>43</v>
      </c>
      <c r="N166" s="56">
        <v>39</v>
      </c>
      <c r="O166" s="56">
        <v>4</v>
      </c>
      <c r="P166" s="56">
        <v>9</v>
      </c>
      <c r="Q166" s="56">
        <v>7</v>
      </c>
      <c r="R166" s="56">
        <v>6</v>
      </c>
      <c r="S166" s="56">
        <v>6</v>
      </c>
      <c r="T166" s="56">
        <v>4</v>
      </c>
      <c r="U166" s="56">
        <v>2</v>
      </c>
      <c r="V166" s="56">
        <v>1</v>
      </c>
      <c r="W166" s="56">
        <v>2</v>
      </c>
      <c r="X166" s="56">
        <v>0</v>
      </c>
      <c r="Y166" s="56">
        <v>16</v>
      </c>
      <c r="Z166" s="56">
        <v>0</v>
      </c>
      <c r="AA166" s="56">
        <v>5</v>
      </c>
      <c r="AB166" s="56">
        <v>16</v>
      </c>
      <c r="AC166" s="56">
        <v>23</v>
      </c>
      <c r="AD166" s="56">
        <v>9</v>
      </c>
      <c r="AE166" s="56">
        <v>28</v>
      </c>
      <c r="AF166" s="56">
        <v>2</v>
      </c>
      <c r="AG166" s="56">
        <v>3</v>
      </c>
      <c r="AH166" s="56">
        <v>3</v>
      </c>
      <c r="AI166" s="56">
        <v>35</v>
      </c>
      <c r="AJ166" s="56">
        <v>10</v>
      </c>
      <c r="AK166" s="56">
        <v>0</v>
      </c>
      <c r="AL166" s="56">
        <v>1</v>
      </c>
      <c r="AM166" s="56">
        <v>7</v>
      </c>
      <c r="AN166" s="56">
        <v>0</v>
      </c>
      <c r="AO166" s="56">
        <v>11</v>
      </c>
      <c r="AP166" s="56">
        <v>11</v>
      </c>
      <c r="AQ166" s="56">
        <v>2</v>
      </c>
      <c r="AR166" s="56">
        <v>9</v>
      </c>
      <c r="AS166" s="56">
        <v>6</v>
      </c>
      <c r="AT166" s="57">
        <v>568</v>
      </c>
    </row>
    <row r="167" spans="1:46" x14ac:dyDescent="0.2">
      <c r="A167" s="58" t="s">
        <v>191</v>
      </c>
      <c r="B167" s="57">
        <v>692</v>
      </c>
      <c r="C167" s="57">
        <v>76</v>
      </c>
      <c r="D167" s="57">
        <v>160</v>
      </c>
      <c r="E167" s="57">
        <v>223</v>
      </c>
      <c r="F167" s="57">
        <v>284</v>
      </c>
      <c r="G167" s="57">
        <v>402</v>
      </c>
      <c r="H167" s="57">
        <v>357</v>
      </c>
      <c r="I167" s="57">
        <v>453</v>
      </c>
      <c r="J167" s="57">
        <v>281</v>
      </c>
      <c r="K167" s="57">
        <v>493</v>
      </c>
      <c r="L167" s="57">
        <v>257</v>
      </c>
      <c r="M167" s="57">
        <v>377</v>
      </c>
      <c r="N167" s="57">
        <v>518</v>
      </c>
      <c r="O167" s="57">
        <v>174</v>
      </c>
      <c r="P167" s="57">
        <v>173</v>
      </c>
      <c r="Q167" s="57">
        <v>106</v>
      </c>
      <c r="R167" s="57">
        <v>358</v>
      </c>
      <c r="S167" s="57">
        <v>90</v>
      </c>
      <c r="T167" s="57">
        <v>155</v>
      </c>
      <c r="U167" s="57">
        <v>101</v>
      </c>
      <c r="V167" s="57">
        <v>60</v>
      </c>
      <c r="W167" s="57">
        <v>56</v>
      </c>
      <c r="X167" s="57">
        <v>1</v>
      </c>
      <c r="Y167" s="57">
        <v>232</v>
      </c>
      <c r="Z167" s="57">
        <v>22</v>
      </c>
      <c r="AA167" s="57">
        <v>161</v>
      </c>
      <c r="AB167" s="57">
        <v>243</v>
      </c>
      <c r="AC167" s="57">
        <v>214</v>
      </c>
      <c r="AD167" s="57">
        <v>357</v>
      </c>
      <c r="AE167" s="57">
        <v>352</v>
      </c>
      <c r="AF167" s="57">
        <v>275</v>
      </c>
      <c r="AG167" s="57">
        <v>199</v>
      </c>
      <c r="AH167" s="57">
        <v>167</v>
      </c>
      <c r="AI167" s="57">
        <v>741</v>
      </c>
      <c r="AJ167" s="57">
        <v>89</v>
      </c>
      <c r="AK167" s="57">
        <v>12</v>
      </c>
      <c r="AL167" s="57">
        <v>82</v>
      </c>
      <c r="AM167" s="57">
        <v>213</v>
      </c>
      <c r="AN167" s="57">
        <v>44</v>
      </c>
      <c r="AO167" s="57">
        <v>153</v>
      </c>
      <c r="AP167" s="57">
        <v>137</v>
      </c>
      <c r="AQ167" s="57">
        <v>56</v>
      </c>
      <c r="AR167" s="57">
        <v>232</v>
      </c>
      <c r="AS167" s="57">
        <v>50</v>
      </c>
      <c r="AT167" s="57">
        <v>9878</v>
      </c>
    </row>
    <row r="168" spans="1:46" x14ac:dyDescent="0.2">
      <c r="A168" s="59" t="s">
        <v>214</v>
      </c>
    </row>
    <row r="169" spans="1:46" x14ac:dyDescent="0.2">
      <c r="A169" s="59" t="s">
        <v>215</v>
      </c>
    </row>
    <row r="171" spans="1:46" x14ac:dyDescent="0.2">
      <c r="A171" s="50" t="s">
        <v>216</v>
      </c>
    </row>
    <row r="172" spans="1:46" x14ac:dyDescent="0.2">
      <c r="A172" s="51" t="s">
        <v>212</v>
      </c>
    </row>
    <row r="173" spans="1:46" ht="12.75" customHeight="1" x14ac:dyDescent="0.2">
      <c r="A173" s="52" t="s">
        <v>200</v>
      </c>
    </row>
    <row r="174" spans="1:46" x14ac:dyDescent="0.2">
      <c r="A174" s="219" t="s">
        <v>213</v>
      </c>
      <c r="B174" s="221" t="s">
        <v>155</v>
      </c>
      <c r="C174" s="222"/>
      <c r="D174" s="222"/>
      <c r="E174" s="222"/>
      <c r="F174" s="222"/>
      <c r="G174" s="222"/>
      <c r="H174" s="222"/>
      <c r="I174" s="222"/>
      <c r="J174" s="222"/>
      <c r="K174" s="222"/>
      <c r="L174" s="222"/>
      <c r="M174" s="222"/>
      <c r="N174" s="222"/>
      <c r="O174" s="222"/>
      <c r="P174" s="222"/>
      <c r="Q174" s="222"/>
      <c r="R174" s="222"/>
      <c r="S174" s="222"/>
      <c r="T174" s="222"/>
      <c r="U174" s="222"/>
      <c r="V174" s="222"/>
      <c r="W174" s="222"/>
      <c r="X174" s="222"/>
      <c r="Y174" s="222"/>
      <c r="Z174" s="222"/>
      <c r="AA174" s="222"/>
      <c r="AB174" s="222"/>
      <c r="AC174" s="222"/>
      <c r="AD174" s="222"/>
      <c r="AE174" s="222"/>
      <c r="AF174" s="222"/>
      <c r="AG174" s="222"/>
      <c r="AH174" s="222"/>
      <c r="AI174" s="222"/>
      <c r="AJ174" s="222"/>
      <c r="AK174" s="222"/>
      <c r="AL174" s="222"/>
      <c r="AM174" s="222"/>
      <c r="AN174" s="222"/>
      <c r="AO174" s="222"/>
      <c r="AP174" s="222"/>
      <c r="AQ174" s="222"/>
      <c r="AR174" s="222"/>
      <c r="AS174" s="222"/>
      <c r="AT174" s="223"/>
    </row>
    <row r="175" spans="1:46" ht="120" x14ac:dyDescent="0.2">
      <c r="A175" s="220"/>
      <c r="B175" s="53" t="s">
        <v>156</v>
      </c>
      <c r="C175" s="53" t="s">
        <v>157</v>
      </c>
      <c r="D175" s="53" t="s">
        <v>158</v>
      </c>
      <c r="E175" s="53" t="s">
        <v>159</v>
      </c>
      <c r="F175" s="53" t="s">
        <v>160</v>
      </c>
      <c r="G175" s="53" t="s">
        <v>161</v>
      </c>
      <c r="H175" s="53" t="s">
        <v>162</v>
      </c>
      <c r="I175" s="53" t="s">
        <v>163</v>
      </c>
      <c r="J175" s="53" t="s">
        <v>164</v>
      </c>
      <c r="K175" s="53" t="s">
        <v>165</v>
      </c>
      <c r="L175" s="53" t="s">
        <v>166</v>
      </c>
      <c r="M175" s="53" t="s">
        <v>167</v>
      </c>
      <c r="N175" s="53" t="s">
        <v>168</v>
      </c>
      <c r="O175" s="53" t="s">
        <v>169</v>
      </c>
      <c r="P175" s="53" t="s">
        <v>170</v>
      </c>
      <c r="Q175" s="53" t="s">
        <v>171</v>
      </c>
      <c r="R175" s="53" t="s">
        <v>172</v>
      </c>
      <c r="S175" s="53" t="s">
        <v>173</v>
      </c>
      <c r="T175" s="53" t="s">
        <v>174</v>
      </c>
      <c r="U175" s="53" t="s">
        <v>175</v>
      </c>
      <c r="V175" s="53" t="s">
        <v>139</v>
      </c>
      <c r="W175" s="53" t="s">
        <v>140</v>
      </c>
      <c r="X175" s="53" t="s">
        <v>176</v>
      </c>
      <c r="Y175" s="53" t="s">
        <v>177</v>
      </c>
      <c r="Z175" s="53" t="s">
        <v>178</v>
      </c>
      <c r="AA175" s="53" t="s">
        <v>179</v>
      </c>
      <c r="AB175" s="53" t="s">
        <v>180</v>
      </c>
      <c r="AC175" s="53" t="s">
        <v>181</v>
      </c>
      <c r="AD175" s="53" t="s">
        <v>182</v>
      </c>
      <c r="AE175" s="53" t="s">
        <v>183</v>
      </c>
      <c r="AF175" s="53" t="s">
        <v>141</v>
      </c>
      <c r="AG175" s="53" t="s">
        <v>142</v>
      </c>
      <c r="AH175" s="53" t="s">
        <v>143</v>
      </c>
      <c r="AI175" s="53" t="s">
        <v>144</v>
      </c>
      <c r="AJ175" s="53" t="s">
        <v>184</v>
      </c>
      <c r="AK175" s="53" t="s">
        <v>185</v>
      </c>
      <c r="AL175" s="53" t="s">
        <v>186</v>
      </c>
      <c r="AM175" s="53" t="s">
        <v>187</v>
      </c>
      <c r="AN175" s="53" t="s">
        <v>188</v>
      </c>
      <c r="AO175" s="53" t="s">
        <v>189</v>
      </c>
      <c r="AP175" s="53" t="s">
        <v>190</v>
      </c>
      <c r="AQ175" s="53" t="s">
        <v>145</v>
      </c>
      <c r="AR175" s="53" t="s">
        <v>146</v>
      </c>
      <c r="AS175" s="53" t="s">
        <v>147</v>
      </c>
      <c r="AT175" s="54" t="s">
        <v>191</v>
      </c>
    </row>
    <row r="176" spans="1:46" x14ac:dyDescent="0.2">
      <c r="A176" s="55" t="s">
        <v>207</v>
      </c>
      <c r="B176" s="56">
        <v>95.2</v>
      </c>
      <c r="C176" s="56">
        <v>88.2</v>
      </c>
      <c r="D176" s="56">
        <v>86.3</v>
      </c>
      <c r="E176" s="56">
        <v>95.1</v>
      </c>
      <c r="F176" s="56">
        <v>91.2</v>
      </c>
      <c r="G176" s="56">
        <v>100</v>
      </c>
      <c r="H176" s="56">
        <v>94.1</v>
      </c>
      <c r="I176" s="56">
        <v>95.6</v>
      </c>
      <c r="J176" s="56">
        <v>96.1</v>
      </c>
      <c r="K176" s="56">
        <v>87.8</v>
      </c>
      <c r="L176" s="56">
        <v>86</v>
      </c>
      <c r="M176" s="56">
        <v>88.6</v>
      </c>
      <c r="N176" s="56">
        <v>92.5</v>
      </c>
      <c r="O176" s="56">
        <v>97.7</v>
      </c>
      <c r="P176" s="56">
        <v>94.8</v>
      </c>
      <c r="Q176" s="56">
        <v>93.4</v>
      </c>
      <c r="R176" s="56">
        <v>98.3</v>
      </c>
      <c r="S176" s="56">
        <v>93.3</v>
      </c>
      <c r="T176" s="56">
        <v>97.4</v>
      </c>
      <c r="U176" s="56">
        <v>98</v>
      </c>
      <c r="V176" s="56">
        <v>98.3</v>
      </c>
      <c r="W176" s="56">
        <v>96.4</v>
      </c>
      <c r="X176" s="56">
        <v>100</v>
      </c>
      <c r="Y176" s="56">
        <v>93.1</v>
      </c>
      <c r="Z176" s="56">
        <v>100</v>
      </c>
      <c r="AA176" s="56">
        <v>96.9</v>
      </c>
      <c r="AB176" s="56">
        <v>93.4</v>
      </c>
      <c r="AC176" s="56">
        <v>89.3</v>
      </c>
      <c r="AD176" s="56">
        <v>97.5</v>
      </c>
      <c r="AE176" s="56">
        <v>92</v>
      </c>
      <c r="AF176" s="56">
        <v>99.3</v>
      </c>
      <c r="AG176" s="56">
        <v>98.5</v>
      </c>
      <c r="AH176" s="56">
        <v>98.2</v>
      </c>
      <c r="AI176" s="56">
        <v>95.3</v>
      </c>
      <c r="AJ176" s="56">
        <v>88.8</v>
      </c>
      <c r="AK176" s="56">
        <v>100</v>
      </c>
      <c r="AL176" s="56">
        <v>98.8</v>
      </c>
      <c r="AM176" s="56">
        <v>96.7</v>
      </c>
      <c r="AN176" s="56">
        <v>100</v>
      </c>
      <c r="AO176" s="56">
        <v>92.8</v>
      </c>
      <c r="AP176" s="56">
        <v>92</v>
      </c>
      <c r="AQ176" s="56">
        <v>96.4</v>
      </c>
      <c r="AR176" s="56">
        <v>96.1</v>
      </c>
      <c r="AS176" s="56">
        <v>88</v>
      </c>
      <c r="AT176" s="57">
        <v>94.2</v>
      </c>
    </row>
    <row r="177" spans="1:46" x14ac:dyDescent="0.2">
      <c r="A177" s="55" t="s">
        <v>208</v>
      </c>
      <c r="B177" s="56">
        <v>4.8</v>
      </c>
      <c r="C177" s="56">
        <v>11.8</v>
      </c>
      <c r="D177" s="56">
        <v>13.8</v>
      </c>
      <c r="E177" s="56">
        <v>4.9000000000000004</v>
      </c>
      <c r="F177" s="56">
        <v>8.8000000000000007</v>
      </c>
      <c r="G177" s="56">
        <v>0</v>
      </c>
      <c r="H177" s="56">
        <v>5.9</v>
      </c>
      <c r="I177" s="56">
        <v>4.4000000000000004</v>
      </c>
      <c r="J177" s="56">
        <v>3.9</v>
      </c>
      <c r="K177" s="56">
        <v>12.2</v>
      </c>
      <c r="L177" s="56">
        <v>14</v>
      </c>
      <c r="M177" s="56">
        <v>11.4</v>
      </c>
      <c r="N177" s="56">
        <v>7.5</v>
      </c>
      <c r="O177" s="56">
        <v>2.2999999999999998</v>
      </c>
      <c r="P177" s="56">
        <v>5.2</v>
      </c>
      <c r="Q177" s="56">
        <v>6.6</v>
      </c>
      <c r="R177" s="56">
        <v>1.7</v>
      </c>
      <c r="S177" s="56">
        <v>6.7</v>
      </c>
      <c r="T177" s="56">
        <v>2.6</v>
      </c>
      <c r="U177" s="56">
        <v>2</v>
      </c>
      <c r="V177" s="56">
        <v>1.7</v>
      </c>
      <c r="W177" s="56">
        <v>3.6</v>
      </c>
      <c r="X177" s="56">
        <v>0</v>
      </c>
      <c r="Y177" s="56">
        <v>6.9</v>
      </c>
      <c r="Z177" s="56">
        <v>0</v>
      </c>
      <c r="AA177" s="56">
        <v>3.1</v>
      </c>
      <c r="AB177" s="56">
        <v>6.6</v>
      </c>
      <c r="AC177" s="56">
        <v>10.7</v>
      </c>
      <c r="AD177" s="56">
        <v>2.5</v>
      </c>
      <c r="AE177" s="56">
        <v>8</v>
      </c>
      <c r="AF177" s="56">
        <v>0.7</v>
      </c>
      <c r="AG177" s="56">
        <v>1.5</v>
      </c>
      <c r="AH177" s="56">
        <v>1.8</v>
      </c>
      <c r="AI177" s="56">
        <v>4.7</v>
      </c>
      <c r="AJ177" s="56">
        <v>11.2</v>
      </c>
      <c r="AK177" s="56">
        <v>0</v>
      </c>
      <c r="AL177" s="56">
        <v>1.2</v>
      </c>
      <c r="AM177" s="56">
        <v>3.3</v>
      </c>
      <c r="AN177" s="56">
        <v>0</v>
      </c>
      <c r="AO177" s="56">
        <v>7.2</v>
      </c>
      <c r="AP177" s="56">
        <v>8</v>
      </c>
      <c r="AQ177" s="56">
        <v>3.6</v>
      </c>
      <c r="AR177" s="56">
        <v>3.9</v>
      </c>
      <c r="AS177" s="56">
        <v>12</v>
      </c>
      <c r="AT177" s="57">
        <v>5.8</v>
      </c>
    </row>
    <row r="178" spans="1:46" x14ac:dyDescent="0.2">
      <c r="A178" s="58" t="s">
        <v>191</v>
      </c>
      <c r="B178" s="57">
        <v>100</v>
      </c>
      <c r="C178" s="57">
        <v>100</v>
      </c>
      <c r="D178" s="57">
        <v>100</v>
      </c>
      <c r="E178" s="57">
        <v>100</v>
      </c>
      <c r="F178" s="57">
        <v>100</v>
      </c>
      <c r="G178" s="57">
        <v>100</v>
      </c>
      <c r="H178" s="57">
        <v>100</v>
      </c>
      <c r="I178" s="57">
        <v>100</v>
      </c>
      <c r="J178" s="57">
        <v>100</v>
      </c>
      <c r="K178" s="57">
        <v>100</v>
      </c>
      <c r="L178" s="57">
        <v>100</v>
      </c>
      <c r="M178" s="57">
        <v>100</v>
      </c>
      <c r="N178" s="57">
        <v>100</v>
      </c>
      <c r="O178" s="57">
        <v>100</v>
      </c>
      <c r="P178" s="57">
        <v>100</v>
      </c>
      <c r="Q178" s="57">
        <v>100</v>
      </c>
      <c r="R178" s="57">
        <v>100</v>
      </c>
      <c r="S178" s="57">
        <v>100</v>
      </c>
      <c r="T178" s="57">
        <v>100</v>
      </c>
      <c r="U178" s="57">
        <v>100</v>
      </c>
      <c r="V178" s="57">
        <v>100</v>
      </c>
      <c r="W178" s="57">
        <v>100</v>
      </c>
      <c r="X178" s="57">
        <v>100</v>
      </c>
      <c r="Y178" s="57">
        <v>100</v>
      </c>
      <c r="Z178" s="57">
        <v>100</v>
      </c>
      <c r="AA178" s="57">
        <v>100</v>
      </c>
      <c r="AB178" s="57">
        <v>100</v>
      </c>
      <c r="AC178" s="57">
        <v>100</v>
      </c>
      <c r="AD178" s="57">
        <v>100</v>
      </c>
      <c r="AE178" s="57">
        <v>100</v>
      </c>
      <c r="AF178" s="57">
        <v>100</v>
      </c>
      <c r="AG178" s="57">
        <v>100</v>
      </c>
      <c r="AH178" s="57">
        <v>100</v>
      </c>
      <c r="AI178" s="57">
        <v>100</v>
      </c>
      <c r="AJ178" s="57">
        <v>100</v>
      </c>
      <c r="AK178" s="57">
        <v>100</v>
      </c>
      <c r="AL178" s="57">
        <v>100</v>
      </c>
      <c r="AM178" s="57">
        <v>100</v>
      </c>
      <c r="AN178" s="57">
        <v>100</v>
      </c>
      <c r="AO178" s="57">
        <v>100</v>
      </c>
      <c r="AP178" s="57">
        <v>100</v>
      </c>
      <c r="AQ178" s="57">
        <v>100</v>
      </c>
      <c r="AR178" s="57">
        <v>100</v>
      </c>
      <c r="AS178" s="57">
        <v>100</v>
      </c>
      <c r="AT178" s="57">
        <v>100</v>
      </c>
    </row>
    <row r="179" spans="1:46" x14ac:dyDescent="0.2">
      <c r="A179" s="59" t="s">
        <v>214</v>
      </c>
    </row>
    <row r="180" spans="1:46" x14ac:dyDescent="0.2">
      <c r="A180" s="59" t="s">
        <v>215</v>
      </c>
    </row>
    <row r="182" spans="1:46" x14ac:dyDescent="0.2">
      <c r="A182" s="50" t="s">
        <v>217</v>
      </c>
    </row>
    <row r="183" spans="1:46" x14ac:dyDescent="0.2">
      <c r="A183" s="51" t="s">
        <v>218</v>
      </c>
    </row>
    <row r="184" spans="1:46" ht="12.75" customHeight="1" x14ac:dyDescent="0.2">
      <c r="A184" s="52" t="s">
        <v>153</v>
      </c>
    </row>
    <row r="185" spans="1:46" x14ac:dyDescent="0.2">
      <c r="A185" s="219" t="s">
        <v>219</v>
      </c>
      <c r="B185" s="221" t="s">
        <v>155</v>
      </c>
      <c r="C185" s="222"/>
      <c r="D185" s="222"/>
      <c r="E185" s="222"/>
      <c r="F185" s="222"/>
      <c r="G185" s="222"/>
      <c r="H185" s="222"/>
      <c r="I185" s="222"/>
      <c r="J185" s="222"/>
      <c r="K185" s="222"/>
      <c r="L185" s="222"/>
      <c r="M185" s="222"/>
      <c r="N185" s="222"/>
      <c r="O185" s="222"/>
      <c r="P185" s="222"/>
      <c r="Q185" s="222"/>
      <c r="R185" s="222"/>
      <c r="S185" s="222"/>
      <c r="T185" s="222"/>
      <c r="U185" s="222"/>
      <c r="V185" s="222"/>
      <c r="W185" s="222"/>
      <c r="X185" s="222"/>
      <c r="Y185" s="222"/>
      <c r="Z185" s="222"/>
      <c r="AA185" s="222"/>
      <c r="AB185" s="222"/>
      <c r="AC185" s="222"/>
      <c r="AD185" s="222"/>
      <c r="AE185" s="222"/>
      <c r="AF185" s="222"/>
      <c r="AG185" s="222"/>
      <c r="AH185" s="222"/>
      <c r="AI185" s="222"/>
      <c r="AJ185" s="222"/>
      <c r="AK185" s="222"/>
      <c r="AL185" s="222"/>
      <c r="AM185" s="222"/>
      <c r="AN185" s="222"/>
      <c r="AO185" s="222"/>
      <c r="AP185" s="222"/>
      <c r="AQ185" s="222"/>
      <c r="AR185" s="222"/>
      <c r="AS185" s="222"/>
      <c r="AT185" s="223"/>
    </row>
    <row r="186" spans="1:46" ht="120" x14ac:dyDescent="0.2">
      <c r="A186" s="220"/>
      <c r="B186" s="53" t="s">
        <v>156</v>
      </c>
      <c r="C186" s="53" t="s">
        <v>157</v>
      </c>
      <c r="D186" s="53" t="s">
        <v>158</v>
      </c>
      <c r="E186" s="53" t="s">
        <v>159</v>
      </c>
      <c r="F186" s="53" t="s">
        <v>160</v>
      </c>
      <c r="G186" s="53" t="s">
        <v>161</v>
      </c>
      <c r="H186" s="53" t="s">
        <v>162</v>
      </c>
      <c r="I186" s="53" t="s">
        <v>163</v>
      </c>
      <c r="J186" s="53" t="s">
        <v>164</v>
      </c>
      <c r="K186" s="53" t="s">
        <v>165</v>
      </c>
      <c r="L186" s="53" t="s">
        <v>166</v>
      </c>
      <c r="M186" s="53" t="s">
        <v>167</v>
      </c>
      <c r="N186" s="53" t="s">
        <v>168</v>
      </c>
      <c r="O186" s="53" t="s">
        <v>169</v>
      </c>
      <c r="P186" s="53" t="s">
        <v>170</v>
      </c>
      <c r="Q186" s="53" t="s">
        <v>171</v>
      </c>
      <c r="R186" s="53" t="s">
        <v>172</v>
      </c>
      <c r="S186" s="53" t="s">
        <v>173</v>
      </c>
      <c r="T186" s="53" t="s">
        <v>174</v>
      </c>
      <c r="U186" s="53" t="s">
        <v>175</v>
      </c>
      <c r="V186" s="53" t="s">
        <v>139</v>
      </c>
      <c r="W186" s="53" t="s">
        <v>140</v>
      </c>
      <c r="X186" s="53" t="s">
        <v>176</v>
      </c>
      <c r="Y186" s="53" t="s">
        <v>177</v>
      </c>
      <c r="Z186" s="53" t="s">
        <v>178</v>
      </c>
      <c r="AA186" s="53" t="s">
        <v>179</v>
      </c>
      <c r="AB186" s="53" t="s">
        <v>180</v>
      </c>
      <c r="AC186" s="53" t="s">
        <v>181</v>
      </c>
      <c r="AD186" s="53" t="s">
        <v>182</v>
      </c>
      <c r="AE186" s="53" t="s">
        <v>183</v>
      </c>
      <c r="AF186" s="53" t="s">
        <v>141</v>
      </c>
      <c r="AG186" s="53" t="s">
        <v>142</v>
      </c>
      <c r="AH186" s="53" t="s">
        <v>143</v>
      </c>
      <c r="AI186" s="53" t="s">
        <v>144</v>
      </c>
      <c r="AJ186" s="53" t="s">
        <v>184</v>
      </c>
      <c r="AK186" s="53" t="s">
        <v>185</v>
      </c>
      <c r="AL186" s="53" t="s">
        <v>186</v>
      </c>
      <c r="AM186" s="53" t="s">
        <v>187</v>
      </c>
      <c r="AN186" s="53" t="s">
        <v>188</v>
      </c>
      <c r="AO186" s="53" t="s">
        <v>189</v>
      </c>
      <c r="AP186" s="53" t="s">
        <v>190</v>
      </c>
      <c r="AQ186" s="53" t="s">
        <v>145</v>
      </c>
      <c r="AR186" s="53" t="s">
        <v>146</v>
      </c>
      <c r="AS186" s="53" t="s">
        <v>147</v>
      </c>
      <c r="AT186" s="54" t="s">
        <v>191</v>
      </c>
    </row>
    <row r="187" spans="1:46" x14ac:dyDescent="0.2">
      <c r="A187" s="55" t="s">
        <v>207</v>
      </c>
      <c r="B187" s="56">
        <v>766</v>
      </c>
      <c r="C187" s="56">
        <v>59</v>
      </c>
      <c r="D187" s="56">
        <v>124</v>
      </c>
      <c r="E187" s="56">
        <v>220</v>
      </c>
      <c r="F187" s="56">
        <v>300</v>
      </c>
      <c r="G187" s="56">
        <v>385</v>
      </c>
      <c r="H187" s="56">
        <v>361</v>
      </c>
      <c r="I187" s="56">
        <v>442</v>
      </c>
      <c r="J187" s="56">
        <v>314</v>
      </c>
      <c r="K187" s="56">
        <v>505</v>
      </c>
      <c r="L187" s="56">
        <v>228</v>
      </c>
      <c r="M187" s="56">
        <v>432</v>
      </c>
      <c r="N187" s="56">
        <v>488</v>
      </c>
      <c r="O187" s="56">
        <v>165</v>
      </c>
      <c r="P187" s="56">
        <v>150</v>
      </c>
      <c r="Q187" s="56">
        <v>125</v>
      </c>
      <c r="R187" s="56">
        <v>364</v>
      </c>
      <c r="S187" s="56">
        <v>84</v>
      </c>
      <c r="T187" s="56">
        <v>113</v>
      </c>
      <c r="U187" s="56">
        <v>97</v>
      </c>
      <c r="V187" s="56">
        <v>51</v>
      </c>
      <c r="W187" s="56">
        <v>52</v>
      </c>
      <c r="X187" s="56">
        <v>1</v>
      </c>
      <c r="Y187" s="56">
        <v>193</v>
      </c>
      <c r="Z187" s="56">
        <v>22</v>
      </c>
      <c r="AA187" s="56">
        <v>138</v>
      </c>
      <c r="AB187" s="56">
        <v>177</v>
      </c>
      <c r="AC187" s="56">
        <v>209</v>
      </c>
      <c r="AD187" s="56">
        <v>357</v>
      </c>
      <c r="AE187" s="56">
        <v>312</v>
      </c>
      <c r="AF187" s="56">
        <v>269</v>
      </c>
      <c r="AG187" s="56">
        <v>196</v>
      </c>
      <c r="AH187" s="56">
        <v>154</v>
      </c>
      <c r="AI187" s="56">
        <v>725</v>
      </c>
      <c r="AJ187" s="56">
        <v>76</v>
      </c>
      <c r="AK187" s="56">
        <v>11</v>
      </c>
      <c r="AL187" s="56">
        <v>83</v>
      </c>
      <c r="AM187" s="56">
        <v>193</v>
      </c>
      <c r="AN187" s="56">
        <v>39</v>
      </c>
      <c r="AO187" s="56">
        <v>103</v>
      </c>
      <c r="AP187" s="56">
        <v>105</v>
      </c>
      <c r="AQ187" s="56">
        <v>39</v>
      </c>
      <c r="AR187" s="56">
        <v>195</v>
      </c>
      <c r="AS187" s="56">
        <v>42</v>
      </c>
      <c r="AT187" s="57">
        <v>9464</v>
      </c>
    </row>
    <row r="188" spans="1:46" x14ac:dyDescent="0.2">
      <c r="A188" s="55" t="s">
        <v>208</v>
      </c>
      <c r="B188" s="56">
        <v>104</v>
      </c>
      <c r="C188" s="56">
        <v>57</v>
      </c>
      <c r="D188" s="56">
        <v>103</v>
      </c>
      <c r="E188" s="56">
        <v>19</v>
      </c>
      <c r="F188" s="56">
        <v>46</v>
      </c>
      <c r="G188" s="56">
        <v>39</v>
      </c>
      <c r="H188" s="56">
        <v>70</v>
      </c>
      <c r="I188" s="56">
        <v>141</v>
      </c>
      <c r="J188" s="56">
        <v>59</v>
      </c>
      <c r="K188" s="56">
        <v>230</v>
      </c>
      <c r="L188" s="56">
        <v>134</v>
      </c>
      <c r="M188" s="56">
        <v>142</v>
      </c>
      <c r="N188" s="56">
        <v>257</v>
      </c>
      <c r="O188" s="56">
        <v>48</v>
      </c>
      <c r="P188" s="56">
        <v>78</v>
      </c>
      <c r="Q188" s="56">
        <v>41</v>
      </c>
      <c r="R188" s="56">
        <v>24</v>
      </c>
      <c r="S188" s="56">
        <v>40</v>
      </c>
      <c r="T188" s="56">
        <v>67</v>
      </c>
      <c r="U188" s="56">
        <v>38</v>
      </c>
      <c r="V188" s="56">
        <v>14</v>
      </c>
      <c r="W188" s="56">
        <v>16</v>
      </c>
      <c r="X188" s="56">
        <v>76</v>
      </c>
      <c r="Y188" s="56">
        <v>131</v>
      </c>
      <c r="Z188" s="56">
        <v>3</v>
      </c>
      <c r="AA188" s="56">
        <v>78</v>
      </c>
      <c r="AB188" s="56">
        <v>164</v>
      </c>
      <c r="AC188" s="56">
        <v>121</v>
      </c>
      <c r="AD188" s="56">
        <v>63</v>
      </c>
      <c r="AE188" s="56">
        <v>159</v>
      </c>
      <c r="AF188" s="56">
        <v>23</v>
      </c>
      <c r="AG188" s="56">
        <v>30</v>
      </c>
      <c r="AH188" s="56">
        <v>33</v>
      </c>
      <c r="AI188" s="56">
        <v>201</v>
      </c>
      <c r="AJ188" s="56">
        <v>39</v>
      </c>
      <c r="AK188" s="56">
        <v>1</v>
      </c>
      <c r="AL188" s="56">
        <v>3</v>
      </c>
      <c r="AM188" s="56">
        <v>82</v>
      </c>
      <c r="AN188" s="56">
        <v>6</v>
      </c>
      <c r="AO188" s="56">
        <v>88</v>
      </c>
      <c r="AP188" s="56">
        <v>119</v>
      </c>
      <c r="AQ188" s="56">
        <v>26</v>
      </c>
      <c r="AR188" s="56">
        <v>97</v>
      </c>
      <c r="AS188" s="56">
        <v>22</v>
      </c>
      <c r="AT188" s="57">
        <v>3332</v>
      </c>
    </row>
    <row r="189" spans="1:46" x14ac:dyDescent="0.2">
      <c r="A189" s="58" t="s">
        <v>191</v>
      </c>
      <c r="B189" s="57">
        <v>870</v>
      </c>
      <c r="C189" s="57">
        <v>116</v>
      </c>
      <c r="D189" s="57">
        <v>227</v>
      </c>
      <c r="E189" s="57">
        <v>239</v>
      </c>
      <c r="F189" s="57">
        <v>346</v>
      </c>
      <c r="G189" s="57">
        <v>424</v>
      </c>
      <c r="H189" s="57">
        <v>431</v>
      </c>
      <c r="I189" s="57">
        <v>583</v>
      </c>
      <c r="J189" s="57">
        <v>373</v>
      </c>
      <c r="K189" s="57">
        <v>735</v>
      </c>
      <c r="L189" s="57">
        <v>362</v>
      </c>
      <c r="M189" s="57">
        <v>574</v>
      </c>
      <c r="N189" s="57">
        <v>745</v>
      </c>
      <c r="O189" s="57">
        <v>213</v>
      </c>
      <c r="P189" s="57">
        <v>228</v>
      </c>
      <c r="Q189" s="57">
        <v>166</v>
      </c>
      <c r="R189" s="57">
        <v>388</v>
      </c>
      <c r="S189" s="57">
        <v>124</v>
      </c>
      <c r="T189" s="57">
        <v>180</v>
      </c>
      <c r="U189" s="57">
        <v>135</v>
      </c>
      <c r="V189" s="57">
        <v>65</v>
      </c>
      <c r="W189" s="57">
        <v>68</v>
      </c>
      <c r="X189" s="57">
        <v>77</v>
      </c>
      <c r="Y189" s="57">
        <v>324</v>
      </c>
      <c r="Z189" s="57">
        <v>25</v>
      </c>
      <c r="AA189" s="57">
        <v>216</v>
      </c>
      <c r="AB189" s="57">
        <v>341</v>
      </c>
      <c r="AC189" s="57">
        <v>330</v>
      </c>
      <c r="AD189" s="57">
        <v>420</v>
      </c>
      <c r="AE189" s="57">
        <v>471</v>
      </c>
      <c r="AF189" s="57">
        <v>292</v>
      </c>
      <c r="AG189" s="57">
        <v>226</v>
      </c>
      <c r="AH189" s="57">
        <v>187</v>
      </c>
      <c r="AI189" s="57">
        <v>926</v>
      </c>
      <c r="AJ189" s="57">
        <v>115</v>
      </c>
      <c r="AK189" s="57">
        <v>12</v>
      </c>
      <c r="AL189" s="57">
        <v>86</v>
      </c>
      <c r="AM189" s="57">
        <v>275</v>
      </c>
      <c r="AN189" s="57">
        <v>45</v>
      </c>
      <c r="AO189" s="57">
        <v>191</v>
      </c>
      <c r="AP189" s="57">
        <v>224</v>
      </c>
      <c r="AQ189" s="57">
        <v>65</v>
      </c>
      <c r="AR189" s="57">
        <v>292</v>
      </c>
      <c r="AS189" s="57">
        <v>64</v>
      </c>
      <c r="AT189" s="57">
        <v>12796</v>
      </c>
    </row>
    <row r="190" spans="1:46" x14ac:dyDescent="0.2">
      <c r="A190" s="59" t="s">
        <v>197</v>
      </c>
    </row>
    <row r="191" spans="1:46" x14ac:dyDescent="0.2">
      <c r="A191" s="59" t="s">
        <v>220</v>
      </c>
    </row>
    <row r="193" spans="1:46" x14ac:dyDescent="0.2">
      <c r="A193" s="50" t="s">
        <v>221</v>
      </c>
    </row>
    <row r="194" spans="1:46" x14ac:dyDescent="0.2">
      <c r="A194" s="51" t="s">
        <v>218</v>
      </c>
    </row>
    <row r="195" spans="1:46" x14ac:dyDescent="0.2">
      <c r="A195" s="52" t="s">
        <v>200</v>
      </c>
    </row>
    <row r="196" spans="1:46" x14ac:dyDescent="0.2">
      <c r="A196" s="219" t="s">
        <v>219</v>
      </c>
      <c r="B196" s="221" t="s">
        <v>155</v>
      </c>
      <c r="C196" s="222"/>
      <c r="D196" s="222"/>
      <c r="E196" s="222"/>
      <c r="F196" s="222"/>
      <c r="G196" s="222"/>
      <c r="H196" s="222"/>
      <c r="I196" s="222"/>
      <c r="J196" s="222"/>
      <c r="K196" s="222"/>
      <c r="L196" s="222"/>
      <c r="M196" s="222"/>
      <c r="N196" s="222"/>
      <c r="O196" s="222"/>
      <c r="P196" s="222"/>
      <c r="Q196" s="222"/>
      <c r="R196" s="222"/>
      <c r="S196" s="222"/>
      <c r="T196" s="222"/>
      <c r="U196" s="222"/>
      <c r="V196" s="222"/>
      <c r="W196" s="222"/>
      <c r="X196" s="222"/>
      <c r="Y196" s="222"/>
      <c r="Z196" s="222"/>
      <c r="AA196" s="222"/>
      <c r="AB196" s="222"/>
      <c r="AC196" s="222"/>
      <c r="AD196" s="222"/>
      <c r="AE196" s="222"/>
      <c r="AF196" s="222"/>
      <c r="AG196" s="222"/>
      <c r="AH196" s="222"/>
      <c r="AI196" s="222"/>
      <c r="AJ196" s="222"/>
      <c r="AK196" s="222"/>
      <c r="AL196" s="222"/>
      <c r="AM196" s="222"/>
      <c r="AN196" s="222"/>
      <c r="AO196" s="222"/>
      <c r="AP196" s="222"/>
      <c r="AQ196" s="222"/>
      <c r="AR196" s="222"/>
      <c r="AS196" s="222"/>
      <c r="AT196" s="223"/>
    </row>
    <row r="197" spans="1:46" ht="120" x14ac:dyDescent="0.2">
      <c r="A197" s="220"/>
      <c r="B197" s="53" t="s">
        <v>156</v>
      </c>
      <c r="C197" s="53" t="s">
        <v>157</v>
      </c>
      <c r="D197" s="53" t="s">
        <v>158</v>
      </c>
      <c r="E197" s="53" t="s">
        <v>159</v>
      </c>
      <c r="F197" s="53" t="s">
        <v>160</v>
      </c>
      <c r="G197" s="53" t="s">
        <v>161</v>
      </c>
      <c r="H197" s="53" t="s">
        <v>162</v>
      </c>
      <c r="I197" s="53" t="s">
        <v>163</v>
      </c>
      <c r="J197" s="53" t="s">
        <v>164</v>
      </c>
      <c r="K197" s="53" t="s">
        <v>165</v>
      </c>
      <c r="L197" s="53" t="s">
        <v>166</v>
      </c>
      <c r="M197" s="53" t="s">
        <v>167</v>
      </c>
      <c r="N197" s="53" t="s">
        <v>168</v>
      </c>
      <c r="O197" s="53" t="s">
        <v>169</v>
      </c>
      <c r="P197" s="53" t="s">
        <v>170</v>
      </c>
      <c r="Q197" s="53" t="s">
        <v>171</v>
      </c>
      <c r="R197" s="53" t="s">
        <v>172</v>
      </c>
      <c r="S197" s="53" t="s">
        <v>173</v>
      </c>
      <c r="T197" s="53" t="s">
        <v>174</v>
      </c>
      <c r="U197" s="53" t="s">
        <v>175</v>
      </c>
      <c r="V197" s="53" t="s">
        <v>139</v>
      </c>
      <c r="W197" s="53" t="s">
        <v>140</v>
      </c>
      <c r="X197" s="53" t="s">
        <v>176</v>
      </c>
      <c r="Y197" s="53" t="s">
        <v>177</v>
      </c>
      <c r="Z197" s="53" t="s">
        <v>178</v>
      </c>
      <c r="AA197" s="53" t="s">
        <v>179</v>
      </c>
      <c r="AB197" s="53" t="s">
        <v>180</v>
      </c>
      <c r="AC197" s="53" t="s">
        <v>181</v>
      </c>
      <c r="AD197" s="53" t="s">
        <v>182</v>
      </c>
      <c r="AE197" s="53" t="s">
        <v>183</v>
      </c>
      <c r="AF197" s="53" t="s">
        <v>141</v>
      </c>
      <c r="AG197" s="53" t="s">
        <v>142</v>
      </c>
      <c r="AH197" s="53" t="s">
        <v>143</v>
      </c>
      <c r="AI197" s="53" t="s">
        <v>144</v>
      </c>
      <c r="AJ197" s="53" t="s">
        <v>184</v>
      </c>
      <c r="AK197" s="53" t="s">
        <v>185</v>
      </c>
      <c r="AL197" s="53" t="s">
        <v>186</v>
      </c>
      <c r="AM197" s="53" t="s">
        <v>187</v>
      </c>
      <c r="AN197" s="53" t="s">
        <v>188</v>
      </c>
      <c r="AO197" s="53" t="s">
        <v>189</v>
      </c>
      <c r="AP197" s="53" t="s">
        <v>190</v>
      </c>
      <c r="AQ197" s="53" t="s">
        <v>145</v>
      </c>
      <c r="AR197" s="53" t="s">
        <v>146</v>
      </c>
      <c r="AS197" s="53" t="s">
        <v>147</v>
      </c>
      <c r="AT197" s="54" t="s">
        <v>191</v>
      </c>
    </row>
    <row r="198" spans="1:46" x14ac:dyDescent="0.2">
      <c r="A198" s="55" t="s">
        <v>207</v>
      </c>
      <c r="B198" s="56">
        <v>88</v>
      </c>
      <c r="C198" s="56">
        <v>50.9</v>
      </c>
      <c r="D198" s="56">
        <v>54.6</v>
      </c>
      <c r="E198" s="56">
        <v>92.1</v>
      </c>
      <c r="F198" s="56">
        <v>86.7</v>
      </c>
      <c r="G198" s="56">
        <v>90.8</v>
      </c>
      <c r="H198" s="56">
        <v>83.8</v>
      </c>
      <c r="I198" s="56">
        <v>75.8</v>
      </c>
      <c r="J198" s="56">
        <v>84.2</v>
      </c>
      <c r="K198" s="56">
        <v>68.7</v>
      </c>
      <c r="L198" s="56">
        <v>63</v>
      </c>
      <c r="M198" s="56">
        <v>75.3</v>
      </c>
      <c r="N198" s="56">
        <v>65.5</v>
      </c>
      <c r="O198" s="56">
        <v>77.5</v>
      </c>
      <c r="P198" s="56">
        <v>65.8</v>
      </c>
      <c r="Q198" s="56">
        <v>75.3</v>
      </c>
      <c r="R198" s="56">
        <v>93.8</v>
      </c>
      <c r="S198" s="56">
        <v>67.7</v>
      </c>
      <c r="T198" s="56">
        <v>62.8</v>
      </c>
      <c r="U198" s="56">
        <v>71.900000000000006</v>
      </c>
      <c r="V198" s="56">
        <v>78.5</v>
      </c>
      <c r="W198" s="56">
        <v>76.5</v>
      </c>
      <c r="X198" s="56">
        <v>1.3</v>
      </c>
      <c r="Y198" s="56">
        <v>59.6</v>
      </c>
      <c r="Z198" s="56">
        <v>88</v>
      </c>
      <c r="AA198" s="56">
        <v>63.9</v>
      </c>
      <c r="AB198" s="56">
        <v>51.9</v>
      </c>
      <c r="AC198" s="56">
        <v>63.3</v>
      </c>
      <c r="AD198" s="56">
        <v>85</v>
      </c>
      <c r="AE198" s="56">
        <v>66.2</v>
      </c>
      <c r="AF198" s="56">
        <v>92.1</v>
      </c>
      <c r="AG198" s="56">
        <v>86.7</v>
      </c>
      <c r="AH198" s="56">
        <v>82.4</v>
      </c>
      <c r="AI198" s="56">
        <v>78.3</v>
      </c>
      <c r="AJ198" s="56">
        <v>66.099999999999994</v>
      </c>
      <c r="AK198" s="56">
        <v>91.7</v>
      </c>
      <c r="AL198" s="56">
        <v>96.5</v>
      </c>
      <c r="AM198" s="56">
        <v>70.2</v>
      </c>
      <c r="AN198" s="56">
        <v>86.7</v>
      </c>
      <c r="AO198" s="56">
        <v>53.9</v>
      </c>
      <c r="AP198" s="56">
        <v>46.9</v>
      </c>
      <c r="AQ198" s="56">
        <v>60</v>
      </c>
      <c r="AR198" s="56">
        <v>66.8</v>
      </c>
      <c r="AS198" s="56">
        <v>65.599999999999994</v>
      </c>
      <c r="AT198" s="57">
        <v>74</v>
      </c>
    </row>
    <row r="199" spans="1:46" x14ac:dyDescent="0.2">
      <c r="A199" s="55" t="s">
        <v>208</v>
      </c>
      <c r="B199" s="56">
        <v>12</v>
      </c>
      <c r="C199" s="56">
        <v>49.1</v>
      </c>
      <c r="D199" s="56">
        <v>45.4</v>
      </c>
      <c r="E199" s="56">
        <v>7.9</v>
      </c>
      <c r="F199" s="56">
        <v>13.3</v>
      </c>
      <c r="G199" s="56">
        <v>9.1999999999999993</v>
      </c>
      <c r="H199" s="56">
        <v>16.2</v>
      </c>
      <c r="I199" s="56">
        <v>24.2</v>
      </c>
      <c r="J199" s="56">
        <v>15.8</v>
      </c>
      <c r="K199" s="56">
        <v>31.3</v>
      </c>
      <c r="L199" s="56">
        <v>37</v>
      </c>
      <c r="M199" s="56">
        <v>24.7</v>
      </c>
      <c r="N199" s="56">
        <v>34.5</v>
      </c>
      <c r="O199" s="56">
        <v>22.5</v>
      </c>
      <c r="P199" s="56">
        <v>34.200000000000003</v>
      </c>
      <c r="Q199" s="56">
        <v>24.7</v>
      </c>
      <c r="R199" s="56">
        <v>6.2</v>
      </c>
      <c r="S199" s="56">
        <v>32.299999999999997</v>
      </c>
      <c r="T199" s="56">
        <v>37.200000000000003</v>
      </c>
      <c r="U199" s="56">
        <v>28.1</v>
      </c>
      <c r="V199" s="56">
        <v>21.5</v>
      </c>
      <c r="W199" s="56">
        <v>23.5</v>
      </c>
      <c r="X199" s="56">
        <v>98.7</v>
      </c>
      <c r="Y199" s="56">
        <v>40.4</v>
      </c>
      <c r="Z199" s="56">
        <v>12</v>
      </c>
      <c r="AA199" s="56">
        <v>36.1</v>
      </c>
      <c r="AB199" s="56">
        <v>48.1</v>
      </c>
      <c r="AC199" s="56">
        <v>36.700000000000003</v>
      </c>
      <c r="AD199" s="56">
        <v>15</v>
      </c>
      <c r="AE199" s="56">
        <v>33.799999999999997</v>
      </c>
      <c r="AF199" s="56">
        <v>7.9</v>
      </c>
      <c r="AG199" s="56">
        <v>13.3</v>
      </c>
      <c r="AH199" s="56">
        <v>17.600000000000001</v>
      </c>
      <c r="AI199" s="56">
        <v>21.7</v>
      </c>
      <c r="AJ199" s="56">
        <v>33.9</v>
      </c>
      <c r="AK199" s="56">
        <v>8.3000000000000007</v>
      </c>
      <c r="AL199" s="56">
        <v>3.5</v>
      </c>
      <c r="AM199" s="56">
        <v>29.8</v>
      </c>
      <c r="AN199" s="56">
        <v>13.3</v>
      </c>
      <c r="AO199" s="56">
        <v>46.1</v>
      </c>
      <c r="AP199" s="56">
        <v>53.1</v>
      </c>
      <c r="AQ199" s="56">
        <v>40</v>
      </c>
      <c r="AR199" s="56">
        <v>33.200000000000003</v>
      </c>
      <c r="AS199" s="56">
        <v>34.4</v>
      </c>
      <c r="AT199" s="57">
        <v>26</v>
      </c>
    </row>
    <row r="200" spans="1:46" x14ac:dyDescent="0.2">
      <c r="A200" s="58" t="s">
        <v>191</v>
      </c>
      <c r="B200" s="57">
        <v>100</v>
      </c>
      <c r="C200" s="57">
        <v>100</v>
      </c>
      <c r="D200" s="57">
        <v>100</v>
      </c>
      <c r="E200" s="57">
        <v>100</v>
      </c>
      <c r="F200" s="57">
        <v>100</v>
      </c>
      <c r="G200" s="57">
        <v>100</v>
      </c>
      <c r="H200" s="57">
        <v>100</v>
      </c>
      <c r="I200" s="57">
        <v>100</v>
      </c>
      <c r="J200" s="57">
        <v>100</v>
      </c>
      <c r="K200" s="57">
        <v>100</v>
      </c>
      <c r="L200" s="57">
        <v>100</v>
      </c>
      <c r="M200" s="57">
        <v>100</v>
      </c>
      <c r="N200" s="57">
        <v>100</v>
      </c>
      <c r="O200" s="57">
        <v>100</v>
      </c>
      <c r="P200" s="57">
        <v>100</v>
      </c>
      <c r="Q200" s="57">
        <v>100</v>
      </c>
      <c r="R200" s="57">
        <v>100</v>
      </c>
      <c r="S200" s="57">
        <v>100</v>
      </c>
      <c r="T200" s="57">
        <v>100</v>
      </c>
      <c r="U200" s="57">
        <v>100</v>
      </c>
      <c r="V200" s="57">
        <v>100</v>
      </c>
      <c r="W200" s="57">
        <v>100</v>
      </c>
      <c r="X200" s="57">
        <v>100</v>
      </c>
      <c r="Y200" s="57">
        <v>100</v>
      </c>
      <c r="Z200" s="57">
        <v>100</v>
      </c>
      <c r="AA200" s="57">
        <v>100</v>
      </c>
      <c r="AB200" s="57">
        <v>100</v>
      </c>
      <c r="AC200" s="57">
        <v>100</v>
      </c>
      <c r="AD200" s="57">
        <v>100</v>
      </c>
      <c r="AE200" s="57">
        <v>100</v>
      </c>
      <c r="AF200" s="57">
        <v>100</v>
      </c>
      <c r="AG200" s="57">
        <v>100</v>
      </c>
      <c r="AH200" s="57">
        <v>100</v>
      </c>
      <c r="AI200" s="57">
        <v>100</v>
      </c>
      <c r="AJ200" s="57">
        <v>100</v>
      </c>
      <c r="AK200" s="57">
        <v>100</v>
      </c>
      <c r="AL200" s="57">
        <v>100</v>
      </c>
      <c r="AM200" s="57">
        <v>100</v>
      </c>
      <c r="AN200" s="57">
        <v>100</v>
      </c>
      <c r="AO200" s="57">
        <v>100</v>
      </c>
      <c r="AP200" s="57">
        <v>100</v>
      </c>
      <c r="AQ200" s="57">
        <v>100</v>
      </c>
      <c r="AR200" s="57">
        <v>100</v>
      </c>
      <c r="AS200" s="57">
        <v>100</v>
      </c>
      <c r="AT200" s="57">
        <v>100</v>
      </c>
    </row>
    <row r="201" spans="1:46" x14ac:dyDescent="0.2">
      <c r="A201" s="59" t="s">
        <v>197</v>
      </c>
    </row>
    <row r="202" spans="1:46" x14ac:dyDescent="0.2">
      <c r="A202" s="59" t="s">
        <v>220</v>
      </c>
    </row>
    <row r="204" spans="1:46" x14ac:dyDescent="0.2">
      <c r="A204" s="50" t="s">
        <v>222</v>
      </c>
    </row>
    <row r="205" spans="1:46" x14ac:dyDescent="0.2">
      <c r="A205" s="51" t="s">
        <v>223</v>
      </c>
    </row>
    <row r="206" spans="1:46" x14ac:dyDescent="0.2">
      <c r="A206" s="52" t="s">
        <v>153</v>
      </c>
    </row>
    <row r="207" spans="1:46" x14ac:dyDescent="0.2">
      <c r="A207" s="219" t="s">
        <v>224</v>
      </c>
      <c r="B207" s="221" t="s">
        <v>155</v>
      </c>
      <c r="C207" s="222"/>
      <c r="D207" s="222"/>
      <c r="E207" s="222"/>
      <c r="F207" s="222"/>
      <c r="G207" s="222"/>
      <c r="H207" s="222"/>
      <c r="I207" s="222"/>
      <c r="J207" s="222"/>
      <c r="K207" s="222"/>
      <c r="L207" s="222"/>
      <c r="M207" s="222"/>
      <c r="N207" s="222"/>
      <c r="O207" s="222"/>
      <c r="P207" s="222"/>
      <c r="Q207" s="222"/>
      <c r="R207" s="222"/>
      <c r="S207" s="222"/>
      <c r="T207" s="222"/>
      <c r="U207" s="222"/>
      <c r="V207" s="222"/>
      <c r="W207" s="222"/>
      <c r="X207" s="222"/>
      <c r="Y207" s="222"/>
      <c r="Z207" s="222"/>
      <c r="AA207" s="222"/>
      <c r="AB207" s="222"/>
      <c r="AC207" s="222"/>
      <c r="AD207" s="222"/>
      <c r="AE207" s="222"/>
      <c r="AF207" s="222"/>
      <c r="AG207" s="222"/>
      <c r="AH207" s="222"/>
      <c r="AI207" s="222"/>
      <c r="AJ207" s="222"/>
      <c r="AK207" s="222"/>
      <c r="AL207" s="222"/>
      <c r="AM207" s="222"/>
      <c r="AN207" s="222"/>
      <c r="AO207" s="222"/>
      <c r="AP207" s="222"/>
      <c r="AQ207" s="222"/>
      <c r="AR207" s="222"/>
      <c r="AS207" s="222"/>
      <c r="AT207" s="223"/>
    </row>
    <row r="208" spans="1:46" ht="120" x14ac:dyDescent="0.2">
      <c r="A208" s="220"/>
      <c r="B208" s="53" t="s">
        <v>156</v>
      </c>
      <c r="C208" s="53" t="s">
        <v>157</v>
      </c>
      <c r="D208" s="53" t="s">
        <v>158</v>
      </c>
      <c r="E208" s="53" t="s">
        <v>159</v>
      </c>
      <c r="F208" s="53" t="s">
        <v>160</v>
      </c>
      <c r="G208" s="53" t="s">
        <v>161</v>
      </c>
      <c r="H208" s="53" t="s">
        <v>162</v>
      </c>
      <c r="I208" s="53" t="s">
        <v>163</v>
      </c>
      <c r="J208" s="53" t="s">
        <v>164</v>
      </c>
      <c r="K208" s="53" t="s">
        <v>165</v>
      </c>
      <c r="L208" s="53" t="s">
        <v>166</v>
      </c>
      <c r="M208" s="53" t="s">
        <v>167</v>
      </c>
      <c r="N208" s="53" t="s">
        <v>168</v>
      </c>
      <c r="O208" s="53" t="s">
        <v>169</v>
      </c>
      <c r="P208" s="53" t="s">
        <v>170</v>
      </c>
      <c r="Q208" s="53" t="s">
        <v>171</v>
      </c>
      <c r="R208" s="53" t="s">
        <v>172</v>
      </c>
      <c r="S208" s="53" t="s">
        <v>173</v>
      </c>
      <c r="T208" s="53" t="s">
        <v>174</v>
      </c>
      <c r="U208" s="53" t="s">
        <v>175</v>
      </c>
      <c r="V208" s="53" t="s">
        <v>139</v>
      </c>
      <c r="W208" s="53" t="s">
        <v>140</v>
      </c>
      <c r="X208" s="53" t="s">
        <v>176</v>
      </c>
      <c r="Y208" s="53" t="s">
        <v>177</v>
      </c>
      <c r="Z208" s="53" t="s">
        <v>178</v>
      </c>
      <c r="AA208" s="53" t="s">
        <v>179</v>
      </c>
      <c r="AB208" s="53" t="s">
        <v>180</v>
      </c>
      <c r="AC208" s="53" t="s">
        <v>181</v>
      </c>
      <c r="AD208" s="53" t="s">
        <v>182</v>
      </c>
      <c r="AE208" s="53" t="s">
        <v>183</v>
      </c>
      <c r="AF208" s="53" t="s">
        <v>141</v>
      </c>
      <c r="AG208" s="53" t="s">
        <v>142</v>
      </c>
      <c r="AH208" s="53" t="s">
        <v>143</v>
      </c>
      <c r="AI208" s="53" t="s">
        <v>144</v>
      </c>
      <c r="AJ208" s="53" t="s">
        <v>184</v>
      </c>
      <c r="AK208" s="53" t="s">
        <v>185</v>
      </c>
      <c r="AL208" s="53" t="s">
        <v>186</v>
      </c>
      <c r="AM208" s="53" t="s">
        <v>187</v>
      </c>
      <c r="AN208" s="53" t="s">
        <v>188</v>
      </c>
      <c r="AO208" s="53" t="s">
        <v>189</v>
      </c>
      <c r="AP208" s="53" t="s">
        <v>190</v>
      </c>
      <c r="AQ208" s="53" t="s">
        <v>145</v>
      </c>
      <c r="AR208" s="53" t="s">
        <v>146</v>
      </c>
      <c r="AS208" s="53" t="s">
        <v>147</v>
      </c>
      <c r="AT208" s="54" t="s">
        <v>191</v>
      </c>
    </row>
    <row r="209" spans="1:46" x14ac:dyDescent="0.2">
      <c r="A209" s="55" t="s">
        <v>207</v>
      </c>
      <c r="B209" s="56">
        <v>706</v>
      </c>
      <c r="C209" s="56">
        <v>43</v>
      </c>
      <c r="D209" s="56">
        <v>113</v>
      </c>
      <c r="E209" s="56">
        <v>214</v>
      </c>
      <c r="F209" s="56">
        <v>268</v>
      </c>
      <c r="G209" s="56">
        <v>384</v>
      </c>
      <c r="H209" s="56">
        <v>337</v>
      </c>
      <c r="I209" s="56">
        <v>408</v>
      </c>
      <c r="J209" s="56">
        <v>297</v>
      </c>
      <c r="K209" s="56">
        <v>420</v>
      </c>
      <c r="L209" s="56">
        <v>195</v>
      </c>
      <c r="M209" s="56">
        <v>369</v>
      </c>
      <c r="N209" s="56">
        <v>423</v>
      </c>
      <c r="O209" s="56">
        <v>160</v>
      </c>
      <c r="P209" s="56">
        <v>131</v>
      </c>
      <c r="Q209" s="56">
        <v>117</v>
      </c>
      <c r="R209" s="56">
        <v>354</v>
      </c>
      <c r="S209" s="56">
        <v>71</v>
      </c>
      <c r="T209" s="56">
        <v>109</v>
      </c>
      <c r="U209" s="56">
        <v>89</v>
      </c>
      <c r="V209" s="56">
        <v>49</v>
      </c>
      <c r="W209" s="56">
        <v>47</v>
      </c>
      <c r="X209" s="56">
        <v>1</v>
      </c>
      <c r="Y209" s="56">
        <v>179</v>
      </c>
      <c r="Z209" s="56">
        <v>19</v>
      </c>
      <c r="AA209" s="56">
        <v>126</v>
      </c>
      <c r="AB209" s="56">
        <v>149</v>
      </c>
      <c r="AC209" s="56">
        <v>185</v>
      </c>
      <c r="AD209" s="56">
        <v>342</v>
      </c>
      <c r="AE209" s="56">
        <v>280</v>
      </c>
      <c r="AF209" s="56">
        <v>259</v>
      </c>
      <c r="AG209" s="56">
        <v>193</v>
      </c>
      <c r="AH209" s="56">
        <v>150</v>
      </c>
      <c r="AI209" s="56">
        <v>678</v>
      </c>
      <c r="AJ209" s="56">
        <v>67</v>
      </c>
      <c r="AK209" s="56">
        <v>11</v>
      </c>
      <c r="AL209" s="56">
        <v>82</v>
      </c>
      <c r="AM209" s="56">
        <v>173</v>
      </c>
      <c r="AN209" s="56">
        <v>39</v>
      </c>
      <c r="AO209" s="56">
        <v>96</v>
      </c>
      <c r="AP209" s="56">
        <v>95</v>
      </c>
      <c r="AQ209" s="56">
        <v>39</v>
      </c>
      <c r="AR209" s="56">
        <v>179</v>
      </c>
      <c r="AS209" s="56">
        <v>34</v>
      </c>
      <c r="AT209" s="57">
        <v>8680</v>
      </c>
    </row>
    <row r="210" spans="1:46" x14ac:dyDescent="0.2">
      <c r="A210" s="55" t="s">
        <v>208</v>
      </c>
      <c r="B210" s="56">
        <v>60</v>
      </c>
      <c r="C210" s="56">
        <v>16</v>
      </c>
      <c r="D210" s="56">
        <v>11</v>
      </c>
      <c r="E210" s="56">
        <v>6</v>
      </c>
      <c r="F210" s="56">
        <v>32</v>
      </c>
      <c r="G210" s="56">
        <v>1</v>
      </c>
      <c r="H210" s="56">
        <v>24</v>
      </c>
      <c r="I210" s="56">
        <v>34</v>
      </c>
      <c r="J210" s="56">
        <v>17</v>
      </c>
      <c r="K210" s="56">
        <v>85</v>
      </c>
      <c r="L210" s="56">
        <v>33</v>
      </c>
      <c r="M210" s="56">
        <v>63</v>
      </c>
      <c r="N210" s="56">
        <v>65</v>
      </c>
      <c r="O210" s="56">
        <v>5</v>
      </c>
      <c r="P210" s="56">
        <v>19</v>
      </c>
      <c r="Q210" s="56">
        <v>8</v>
      </c>
      <c r="R210" s="56">
        <v>10</v>
      </c>
      <c r="S210" s="56">
        <v>13</v>
      </c>
      <c r="T210" s="56">
        <v>4</v>
      </c>
      <c r="U210" s="56">
        <v>8</v>
      </c>
      <c r="V210" s="56">
        <v>2</v>
      </c>
      <c r="W210" s="56">
        <v>5</v>
      </c>
      <c r="X210" s="56">
        <v>0</v>
      </c>
      <c r="Y210" s="56">
        <v>14</v>
      </c>
      <c r="Z210" s="56">
        <v>3</v>
      </c>
      <c r="AA210" s="56">
        <v>12</v>
      </c>
      <c r="AB210" s="56">
        <v>28</v>
      </c>
      <c r="AC210" s="56">
        <v>24</v>
      </c>
      <c r="AD210" s="56">
        <v>15</v>
      </c>
      <c r="AE210" s="56">
        <v>32</v>
      </c>
      <c r="AF210" s="56">
        <v>10</v>
      </c>
      <c r="AG210" s="56">
        <v>3</v>
      </c>
      <c r="AH210" s="56">
        <v>4</v>
      </c>
      <c r="AI210" s="56">
        <v>47</v>
      </c>
      <c r="AJ210" s="56">
        <v>9</v>
      </c>
      <c r="AK210" s="56">
        <v>0</v>
      </c>
      <c r="AL210" s="56">
        <v>1</v>
      </c>
      <c r="AM210" s="56">
        <v>20</v>
      </c>
      <c r="AN210" s="56">
        <v>0</v>
      </c>
      <c r="AO210" s="56">
        <v>7</v>
      </c>
      <c r="AP210" s="56">
        <v>10</v>
      </c>
      <c r="AQ210" s="56">
        <v>0</v>
      </c>
      <c r="AR210" s="56">
        <v>16</v>
      </c>
      <c r="AS210" s="56">
        <v>8</v>
      </c>
      <c r="AT210" s="57">
        <v>784</v>
      </c>
    </row>
    <row r="211" spans="1:46" x14ac:dyDescent="0.2">
      <c r="A211" s="58" t="s">
        <v>191</v>
      </c>
      <c r="B211" s="57">
        <v>766</v>
      </c>
      <c r="C211" s="57">
        <v>59</v>
      </c>
      <c r="D211" s="57">
        <v>124</v>
      </c>
      <c r="E211" s="57">
        <v>220</v>
      </c>
      <c r="F211" s="57">
        <v>300</v>
      </c>
      <c r="G211" s="57">
        <v>385</v>
      </c>
      <c r="H211" s="57">
        <v>361</v>
      </c>
      <c r="I211" s="57">
        <v>442</v>
      </c>
      <c r="J211" s="57">
        <v>314</v>
      </c>
      <c r="K211" s="57">
        <v>505</v>
      </c>
      <c r="L211" s="57">
        <v>228</v>
      </c>
      <c r="M211" s="57">
        <v>432</v>
      </c>
      <c r="N211" s="57">
        <v>488</v>
      </c>
      <c r="O211" s="57">
        <v>165</v>
      </c>
      <c r="P211" s="57">
        <v>150</v>
      </c>
      <c r="Q211" s="57">
        <v>125</v>
      </c>
      <c r="R211" s="57">
        <v>364</v>
      </c>
      <c r="S211" s="57">
        <v>84</v>
      </c>
      <c r="T211" s="57">
        <v>113</v>
      </c>
      <c r="U211" s="57">
        <v>97</v>
      </c>
      <c r="V211" s="57">
        <v>51</v>
      </c>
      <c r="W211" s="57">
        <v>52</v>
      </c>
      <c r="X211" s="57">
        <v>1</v>
      </c>
      <c r="Y211" s="57">
        <v>193</v>
      </c>
      <c r="Z211" s="57">
        <v>22</v>
      </c>
      <c r="AA211" s="57">
        <v>138</v>
      </c>
      <c r="AB211" s="57">
        <v>177</v>
      </c>
      <c r="AC211" s="57">
        <v>209</v>
      </c>
      <c r="AD211" s="57">
        <v>357</v>
      </c>
      <c r="AE211" s="57">
        <v>312</v>
      </c>
      <c r="AF211" s="57">
        <v>269</v>
      </c>
      <c r="AG211" s="57">
        <v>196</v>
      </c>
      <c r="AH211" s="57">
        <v>154</v>
      </c>
      <c r="AI211" s="57">
        <v>725</v>
      </c>
      <c r="AJ211" s="57">
        <v>76</v>
      </c>
      <c r="AK211" s="57">
        <v>11</v>
      </c>
      <c r="AL211" s="57">
        <v>83</v>
      </c>
      <c r="AM211" s="57">
        <v>193</v>
      </c>
      <c r="AN211" s="57">
        <v>39</v>
      </c>
      <c r="AO211" s="57">
        <v>103</v>
      </c>
      <c r="AP211" s="57">
        <v>105</v>
      </c>
      <c r="AQ211" s="57">
        <v>39</v>
      </c>
      <c r="AR211" s="57">
        <v>195</v>
      </c>
      <c r="AS211" s="57">
        <v>42</v>
      </c>
      <c r="AT211" s="57">
        <v>9464</v>
      </c>
    </row>
    <row r="212" spans="1:46" x14ac:dyDescent="0.2">
      <c r="A212" s="59" t="s">
        <v>225</v>
      </c>
    </row>
    <row r="213" spans="1:46" x14ac:dyDescent="0.2">
      <c r="A213" s="59" t="s">
        <v>226</v>
      </c>
    </row>
    <row r="215" spans="1:46" x14ac:dyDescent="0.2">
      <c r="A215" s="50" t="s">
        <v>227</v>
      </c>
    </row>
    <row r="216" spans="1:46" x14ac:dyDescent="0.2">
      <c r="A216" s="51" t="s">
        <v>223</v>
      </c>
    </row>
    <row r="217" spans="1:46" x14ac:dyDescent="0.2">
      <c r="A217" s="52" t="s">
        <v>200</v>
      </c>
    </row>
    <row r="218" spans="1:46" x14ac:dyDescent="0.2">
      <c r="A218" s="219" t="s">
        <v>224</v>
      </c>
      <c r="B218" s="221" t="s">
        <v>155</v>
      </c>
      <c r="C218" s="222"/>
      <c r="D218" s="222"/>
      <c r="E218" s="222"/>
      <c r="F218" s="222"/>
      <c r="G218" s="222"/>
      <c r="H218" s="222"/>
      <c r="I218" s="222"/>
      <c r="J218" s="222"/>
      <c r="K218" s="222"/>
      <c r="L218" s="222"/>
      <c r="M218" s="222"/>
      <c r="N218" s="222"/>
      <c r="O218" s="222"/>
      <c r="P218" s="222"/>
      <c r="Q218" s="222"/>
      <c r="R218" s="222"/>
      <c r="S218" s="222"/>
      <c r="T218" s="222"/>
      <c r="U218" s="222"/>
      <c r="V218" s="222"/>
      <c r="W218" s="222"/>
      <c r="X218" s="222"/>
      <c r="Y218" s="222"/>
      <c r="Z218" s="222"/>
      <c r="AA218" s="222"/>
      <c r="AB218" s="222"/>
      <c r="AC218" s="222"/>
      <c r="AD218" s="222"/>
      <c r="AE218" s="222"/>
      <c r="AF218" s="222"/>
      <c r="AG218" s="222"/>
      <c r="AH218" s="222"/>
      <c r="AI218" s="222"/>
      <c r="AJ218" s="222"/>
      <c r="AK218" s="222"/>
      <c r="AL218" s="222"/>
      <c r="AM218" s="222"/>
      <c r="AN218" s="222"/>
      <c r="AO218" s="222"/>
      <c r="AP218" s="222"/>
      <c r="AQ218" s="222"/>
      <c r="AR218" s="222"/>
      <c r="AS218" s="222"/>
      <c r="AT218" s="223"/>
    </row>
    <row r="219" spans="1:46" ht="120" x14ac:dyDescent="0.2">
      <c r="A219" s="220"/>
      <c r="B219" s="53" t="s">
        <v>156</v>
      </c>
      <c r="C219" s="53" t="s">
        <v>157</v>
      </c>
      <c r="D219" s="53" t="s">
        <v>158</v>
      </c>
      <c r="E219" s="53" t="s">
        <v>159</v>
      </c>
      <c r="F219" s="53" t="s">
        <v>160</v>
      </c>
      <c r="G219" s="53" t="s">
        <v>161</v>
      </c>
      <c r="H219" s="53" t="s">
        <v>162</v>
      </c>
      <c r="I219" s="53" t="s">
        <v>163</v>
      </c>
      <c r="J219" s="53" t="s">
        <v>164</v>
      </c>
      <c r="K219" s="53" t="s">
        <v>165</v>
      </c>
      <c r="L219" s="53" t="s">
        <v>166</v>
      </c>
      <c r="M219" s="53" t="s">
        <v>167</v>
      </c>
      <c r="N219" s="53" t="s">
        <v>168</v>
      </c>
      <c r="O219" s="53" t="s">
        <v>169</v>
      </c>
      <c r="P219" s="53" t="s">
        <v>170</v>
      </c>
      <c r="Q219" s="53" t="s">
        <v>171</v>
      </c>
      <c r="R219" s="53" t="s">
        <v>172</v>
      </c>
      <c r="S219" s="53" t="s">
        <v>173</v>
      </c>
      <c r="T219" s="53" t="s">
        <v>174</v>
      </c>
      <c r="U219" s="53" t="s">
        <v>175</v>
      </c>
      <c r="V219" s="53" t="s">
        <v>139</v>
      </c>
      <c r="W219" s="53" t="s">
        <v>140</v>
      </c>
      <c r="X219" s="53" t="s">
        <v>176</v>
      </c>
      <c r="Y219" s="53" t="s">
        <v>177</v>
      </c>
      <c r="Z219" s="53" t="s">
        <v>178</v>
      </c>
      <c r="AA219" s="53" t="s">
        <v>179</v>
      </c>
      <c r="AB219" s="53" t="s">
        <v>180</v>
      </c>
      <c r="AC219" s="53" t="s">
        <v>181</v>
      </c>
      <c r="AD219" s="53" t="s">
        <v>182</v>
      </c>
      <c r="AE219" s="53" t="s">
        <v>183</v>
      </c>
      <c r="AF219" s="53" t="s">
        <v>141</v>
      </c>
      <c r="AG219" s="53" t="s">
        <v>142</v>
      </c>
      <c r="AH219" s="53" t="s">
        <v>143</v>
      </c>
      <c r="AI219" s="53" t="s">
        <v>144</v>
      </c>
      <c r="AJ219" s="53" t="s">
        <v>184</v>
      </c>
      <c r="AK219" s="53" t="s">
        <v>185</v>
      </c>
      <c r="AL219" s="53" t="s">
        <v>186</v>
      </c>
      <c r="AM219" s="53" t="s">
        <v>187</v>
      </c>
      <c r="AN219" s="53" t="s">
        <v>188</v>
      </c>
      <c r="AO219" s="53" t="s">
        <v>189</v>
      </c>
      <c r="AP219" s="53" t="s">
        <v>190</v>
      </c>
      <c r="AQ219" s="53" t="s">
        <v>145</v>
      </c>
      <c r="AR219" s="53" t="s">
        <v>146</v>
      </c>
      <c r="AS219" s="53" t="s">
        <v>147</v>
      </c>
      <c r="AT219" s="54" t="s">
        <v>191</v>
      </c>
    </row>
    <row r="220" spans="1:46" x14ac:dyDescent="0.2">
      <c r="A220" s="55" t="s">
        <v>207</v>
      </c>
      <c r="B220" s="56">
        <v>92.2</v>
      </c>
      <c r="C220" s="56">
        <v>72.900000000000006</v>
      </c>
      <c r="D220" s="56">
        <v>91.1</v>
      </c>
      <c r="E220" s="56">
        <v>97.3</v>
      </c>
      <c r="F220" s="56">
        <v>89.3</v>
      </c>
      <c r="G220" s="56">
        <v>99.7</v>
      </c>
      <c r="H220" s="56">
        <v>93.4</v>
      </c>
      <c r="I220" s="56">
        <v>92.3</v>
      </c>
      <c r="J220" s="56">
        <v>94.6</v>
      </c>
      <c r="K220" s="56">
        <v>83.2</v>
      </c>
      <c r="L220" s="56">
        <v>85.5</v>
      </c>
      <c r="M220" s="56">
        <v>85.4</v>
      </c>
      <c r="N220" s="56">
        <v>86.7</v>
      </c>
      <c r="O220" s="56">
        <v>97</v>
      </c>
      <c r="P220" s="56">
        <v>87.3</v>
      </c>
      <c r="Q220" s="56">
        <v>93.6</v>
      </c>
      <c r="R220" s="56">
        <v>97.3</v>
      </c>
      <c r="S220" s="56">
        <v>84.5</v>
      </c>
      <c r="T220" s="56">
        <v>96.5</v>
      </c>
      <c r="U220" s="56">
        <v>91.8</v>
      </c>
      <c r="V220" s="56">
        <v>96.1</v>
      </c>
      <c r="W220" s="56">
        <v>90.4</v>
      </c>
      <c r="X220" s="56">
        <v>100</v>
      </c>
      <c r="Y220" s="56">
        <v>92.7</v>
      </c>
      <c r="Z220" s="56">
        <v>86.4</v>
      </c>
      <c r="AA220" s="56">
        <v>91.3</v>
      </c>
      <c r="AB220" s="56">
        <v>84.2</v>
      </c>
      <c r="AC220" s="56">
        <v>88.5</v>
      </c>
      <c r="AD220" s="56">
        <v>95.8</v>
      </c>
      <c r="AE220" s="56">
        <v>89.7</v>
      </c>
      <c r="AF220" s="56">
        <v>96.3</v>
      </c>
      <c r="AG220" s="56">
        <v>98.5</v>
      </c>
      <c r="AH220" s="56">
        <v>97.4</v>
      </c>
      <c r="AI220" s="56">
        <v>93.5</v>
      </c>
      <c r="AJ220" s="56">
        <v>88.2</v>
      </c>
      <c r="AK220" s="56">
        <v>100</v>
      </c>
      <c r="AL220" s="56">
        <v>98.8</v>
      </c>
      <c r="AM220" s="56">
        <v>89.6</v>
      </c>
      <c r="AN220" s="56">
        <v>100</v>
      </c>
      <c r="AO220" s="56">
        <v>93.2</v>
      </c>
      <c r="AP220" s="56">
        <v>90.5</v>
      </c>
      <c r="AQ220" s="56">
        <v>100</v>
      </c>
      <c r="AR220" s="56">
        <v>91.8</v>
      </c>
      <c r="AS220" s="56">
        <v>81</v>
      </c>
      <c r="AT220" s="57">
        <v>91.7</v>
      </c>
    </row>
    <row r="221" spans="1:46" x14ac:dyDescent="0.2">
      <c r="A221" s="55" t="s">
        <v>208</v>
      </c>
      <c r="B221" s="56">
        <v>7.8</v>
      </c>
      <c r="C221" s="56">
        <v>27.1</v>
      </c>
      <c r="D221" s="56">
        <v>8.9</v>
      </c>
      <c r="E221" s="56">
        <v>2.7</v>
      </c>
      <c r="F221" s="56">
        <v>10.7</v>
      </c>
      <c r="G221" s="56">
        <v>0.3</v>
      </c>
      <c r="H221" s="56">
        <v>6.6</v>
      </c>
      <c r="I221" s="56">
        <v>7.7</v>
      </c>
      <c r="J221" s="56">
        <v>5.4</v>
      </c>
      <c r="K221" s="56">
        <v>16.8</v>
      </c>
      <c r="L221" s="56">
        <v>14.5</v>
      </c>
      <c r="M221" s="56">
        <v>14.6</v>
      </c>
      <c r="N221" s="56">
        <v>13.3</v>
      </c>
      <c r="O221" s="56">
        <v>3</v>
      </c>
      <c r="P221" s="56">
        <v>12.7</v>
      </c>
      <c r="Q221" s="56">
        <v>6.4</v>
      </c>
      <c r="R221" s="56">
        <v>2.7</v>
      </c>
      <c r="S221" s="56">
        <v>15.5</v>
      </c>
      <c r="T221" s="56">
        <v>3.5</v>
      </c>
      <c r="U221" s="56">
        <v>8.1999999999999993</v>
      </c>
      <c r="V221" s="56">
        <v>3.9</v>
      </c>
      <c r="W221" s="56">
        <v>9.6</v>
      </c>
      <c r="X221" s="56">
        <v>0</v>
      </c>
      <c r="Y221" s="56">
        <v>7.3</v>
      </c>
      <c r="Z221" s="56">
        <v>13.6</v>
      </c>
      <c r="AA221" s="56">
        <v>8.6999999999999993</v>
      </c>
      <c r="AB221" s="56">
        <v>15.8</v>
      </c>
      <c r="AC221" s="56">
        <v>11.5</v>
      </c>
      <c r="AD221" s="56">
        <v>4.2</v>
      </c>
      <c r="AE221" s="56">
        <v>10.3</v>
      </c>
      <c r="AF221" s="56">
        <v>3.7</v>
      </c>
      <c r="AG221" s="56">
        <v>1.5</v>
      </c>
      <c r="AH221" s="56">
        <v>2.6</v>
      </c>
      <c r="AI221" s="56">
        <v>6.5</v>
      </c>
      <c r="AJ221" s="56">
        <v>11.8</v>
      </c>
      <c r="AK221" s="56">
        <v>0</v>
      </c>
      <c r="AL221" s="56">
        <v>1.2</v>
      </c>
      <c r="AM221" s="56">
        <v>10.4</v>
      </c>
      <c r="AN221" s="56">
        <v>0</v>
      </c>
      <c r="AO221" s="56">
        <v>6.8</v>
      </c>
      <c r="AP221" s="56">
        <v>9.5</v>
      </c>
      <c r="AQ221" s="56">
        <v>0</v>
      </c>
      <c r="AR221" s="56">
        <v>8.1999999999999993</v>
      </c>
      <c r="AS221" s="56">
        <v>19</v>
      </c>
      <c r="AT221" s="57">
        <v>8.3000000000000007</v>
      </c>
    </row>
    <row r="222" spans="1:46" x14ac:dyDescent="0.2">
      <c r="A222" s="58" t="s">
        <v>191</v>
      </c>
      <c r="B222" s="57">
        <v>100</v>
      </c>
      <c r="C222" s="57">
        <v>100</v>
      </c>
      <c r="D222" s="57">
        <v>100</v>
      </c>
      <c r="E222" s="57">
        <v>100</v>
      </c>
      <c r="F222" s="57">
        <v>100</v>
      </c>
      <c r="G222" s="57">
        <v>100</v>
      </c>
      <c r="H222" s="57">
        <v>100</v>
      </c>
      <c r="I222" s="57">
        <v>100</v>
      </c>
      <c r="J222" s="57">
        <v>100</v>
      </c>
      <c r="K222" s="57">
        <v>100</v>
      </c>
      <c r="L222" s="57">
        <v>100</v>
      </c>
      <c r="M222" s="57">
        <v>100</v>
      </c>
      <c r="N222" s="57">
        <v>100</v>
      </c>
      <c r="O222" s="57">
        <v>100</v>
      </c>
      <c r="P222" s="57">
        <v>100</v>
      </c>
      <c r="Q222" s="57">
        <v>100</v>
      </c>
      <c r="R222" s="57">
        <v>100</v>
      </c>
      <c r="S222" s="57">
        <v>100</v>
      </c>
      <c r="T222" s="57">
        <v>100</v>
      </c>
      <c r="U222" s="57">
        <v>100</v>
      </c>
      <c r="V222" s="57">
        <v>100</v>
      </c>
      <c r="W222" s="57">
        <v>100</v>
      </c>
      <c r="X222" s="57">
        <v>100</v>
      </c>
      <c r="Y222" s="57">
        <v>100</v>
      </c>
      <c r="Z222" s="57">
        <v>100</v>
      </c>
      <c r="AA222" s="57">
        <v>100</v>
      </c>
      <c r="AB222" s="57">
        <v>100</v>
      </c>
      <c r="AC222" s="57">
        <v>100</v>
      </c>
      <c r="AD222" s="57">
        <v>100</v>
      </c>
      <c r="AE222" s="57">
        <v>100</v>
      </c>
      <c r="AF222" s="57">
        <v>100</v>
      </c>
      <c r="AG222" s="57">
        <v>100</v>
      </c>
      <c r="AH222" s="57">
        <v>100</v>
      </c>
      <c r="AI222" s="57">
        <v>100</v>
      </c>
      <c r="AJ222" s="57">
        <v>100</v>
      </c>
      <c r="AK222" s="57">
        <v>100</v>
      </c>
      <c r="AL222" s="57">
        <v>100</v>
      </c>
      <c r="AM222" s="57">
        <v>100</v>
      </c>
      <c r="AN222" s="57">
        <v>100</v>
      </c>
      <c r="AO222" s="57">
        <v>100</v>
      </c>
      <c r="AP222" s="57">
        <v>100</v>
      </c>
      <c r="AQ222" s="57">
        <v>100</v>
      </c>
      <c r="AR222" s="57">
        <v>100</v>
      </c>
      <c r="AS222" s="57">
        <v>100</v>
      </c>
      <c r="AT222" s="57">
        <v>100</v>
      </c>
    </row>
    <row r="223" spans="1:46" x14ac:dyDescent="0.2">
      <c r="A223" s="59" t="s">
        <v>225</v>
      </c>
    </row>
    <row r="224" spans="1:46" x14ac:dyDescent="0.2">
      <c r="A224" s="59" t="s">
        <v>226</v>
      </c>
    </row>
    <row r="226" spans="1:46" x14ac:dyDescent="0.2">
      <c r="A226" s="50" t="s">
        <v>228</v>
      </c>
    </row>
    <row r="227" spans="1:46" x14ac:dyDescent="0.2">
      <c r="A227" s="51" t="s">
        <v>229</v>
      </c>
    </row>
    <row r="228" spans="1:46" x14ac:dyDescent="0.2">
      <c r="A228" s="52" t="s">
        <v>153</v>
      </c>
    </row>
    <row r="229" spans="1:46" x14ac:dyDescent="0.2">
      <c r="A229" s="219" t="s">
        <v>230</v>
      </c>
      <c r="B229" s="221" t="s">
        <v>155</v>
      </c>
      <c r="C229" s="222"/>
      <c r="D229" s="222"/>
      <c r="E229" s="222"/>
      <c r="F229" s="222"/>
      <c r="G229" s="222"/>
      <c r="H229" s="222"/>
      <c r="I229" s="222"/>
      <c r="J229" s="222"/>
      <c r="K229" s="222"/>
      <c r="L229" s="222"/>
      <c r="M229" s="222"/>
      <c r="N229" s="222"/>
      <c r="O229" s="222"/>
      <c r="P229" s="222"/>
      <c r="Q229" s="222"/>
      <c r="R229" s="222"/>
      <c r="S229" s="222"/>
      <c r="T229" s="222"/>
      <c r="U229" s="222"/>
      <c r="V229" s="222"/>
      <c r="W229" s="222"/>
      <c r="X229" s="222"/>
      <c r="Y229" s="222"/>
      <c r="Z229" s="222"/>
      <c r="AA229" s="222"/>
      <c r="AB229" s="222"/>
      <c r="AC229" s="222"/>
      <c r="AD229" s="222"/>
      <c r="AE229" s="222"/>
      <c r="AF229" s="222"/>
      <c r="AG229" s="222"/>
      <c r="AH229" s="222"/>
      <c r="AI229" s="222"/>
      <c r="AJ229" s="222"/>
      <c r="AK229" s="222"/>
      <c r="AL229" s="222"/>
      <c r="AM229" s="222"/>
      <c r="AN229" s="222"/>
      <c r="AO229" s="222"/>
      <c r="AP229" s="222"/>
      <c r="AQ229" s="222"/>
      <c r="AR229" s="222"/>
      <c r="AS229" s="222"/>
      <c r="AT229" s="223"/>
    </row>
    <row r="230" spans="1:46" ht="120" x14ac:dyDescent="0.2">
      <c r="A230" s="220"/>
      <c r="B230" s="53" t="s">
        <v>156</v>
      </c>
      <c r="C230" s="53" t="s">
        <v>157</v>
      </c>
      <c r="D230" s="53" t="s">
        <v>158</v>
      </c>
      <c r="E230" s="53" t="s">
        <v>159</v>
      </c>
      <c r="F230" s="53" t="s">
        <v>160</v>
      </c>
      <c r="G230" s="53" t="s">
        <v>161</v>
      </c>
      <c r="H230" s="53" t="s">
        <v>162</v>
      </c>
      <c r="I230" s="53" t="s">
        <v>163</v>
      </c>
      <c r="J230" s="53" t="s">
        <v>164</v>
      </c>
      <c r="K230" s="53" t="s">
        <v>165</v>
      </c>
      <c r="L230" s="53" t="s">
        <v>166</v>
      </c>
      <c r="M230" s="53" t="s">
        <v>167</v>
      </c>
      <c r="N230" s="53" t="s">
        <v>168</v>
      </c>
      <c r="O230" s="53" t="s">
        <v>169</v>
      </c>
      <c r="P230" s="53" t="s">
        <v>170</v>
      </c>
      <c r="Q230" s="53" t="s">
        <v>171</v>
      </c>
      <c r="R230" s="53" t="s">
        <v>172</v>
      </c>
      <c r="S230" s="53" t="s">
        <v>173</v>
      </c>
      <c r="T230" s="53" t="s">
        <v>174</v>
      </c>
      <c r="U230" s="53" t="s">
        <v>175</v>
      </c>
      <c r="V230" s="53" t="s">
        <v>139</v>
      </c>
      <c r="W230" s="53" t="s">
        <v>140</v>
      </c>
      <c r="X230" s="53" t="s">
        <v>176</v>
      </c>
      <c r="Y230" s="53" t="s">
        <v>177</v>
      </c>
      <c r="Z230" s="53" t="s">
        <v>178</v>
      </c>
      <c r="AA230" s="53" t="s">
        <v>179</v>
      </c>
      <c r="AB230" s="53" t="s">
        <v>180</v>
      </c>
      <c r="AC230" s="53" t="s">
        <v>181</v>
      </c>
      <c r="AD230" s="53" t="s">
        <v>182</v>
      </c>
      <c r="AE230" s="53" t="s">
        <v>183</v>
      </c>
      <c r="AF230" s="53" t="s">
        <v>141</v>
      </c>
      <c r="AG230" s="53" t="s">
        <v>142</v>
      </c>
      <c r="AH230" s="53" t="s">
        <v>143</v>
      </c>
      <c r="AI230" s="53" t="s">
        <v>144</v>
      </c>
      <c r="AJ230" s="53" t="s">
        <v>184</v>
      </c>
      <c r="AK230" s="53" t="s">
        <v>185</v>
      </c>
      <c r="AL230" s="53" t="s">
        <v>186</v>
      </c>
      <c r="AM230" s="53" t="s">
        <v>187</v>
      </c>
      <c r="AN230" s="53" t="s">
        <v>188</v>
      </c>
      <c r="AO230" s="53" t="s">
        <v>189</v>
      </c>
      <c r="AP230" s="53" t="s">
        <v>190</v>
      </c>
      <c r="AQ230" s="53" t="s">
        <v>145</v>
      </c>
      <c r="AR230" s="53" t="s">
        <v>146</v>
      </c>
      <c r="AS230" s="53" t="s">
        <v>147</v>
      </c>
      <c r="AT230" s="54" t="s">
        <v>191</v>
      </c>
    </row>
    <row r="231" spans="1:46" x14ac:dyDescent="0.2">
      <c r="A231" s="55" t="s">
        <v>207</v>
      </c>
      <c r="B231" s="56">
        <v>583</v>
      </c>
      <c r="C231" s="56">
        <v>70</v>
      </c>
      <c r="D231" s="56">
        <v>139</v>
      </c>
      <c r="E231" s="56">
        <v>213</v>
      </c>
      <c r="F231" s="56">
        <v>257</v>
      </c>
      <c r="G231" s="56">
        <v>415</v>
      </c>
      <c r="H231" s="56">
        <v>327</v>
      </c>
      <c r="I231" s="56">
        <v>406</v>
      </c>
      <c r="J231" s="56">
        <v>262</v>
      </c>
      <c r="K231" s="56">
        <v>476</v>
      </c>
      <c r="L231" s="56">
        <v>190</v>
      </c>
      <c r="M231" s="56">
        <v>286</v>
      </c>
      <c r="N231" s="56">
        <v>466</v>
      </c>
      <c r="O231" s="56">
        <v>159</v>
      </c>
      <c r="P231" s="56">
        <v>91</v>
      </c>
      <c r="Q231" s="56">
        <v>125</v>
      </c>
      <c r="R231" s="56">
        <v>350</v>
      </c>
      <c r="S231" s="56">
        <v>72</v>
      </c>
      <c r="T231" s="56">
        <v>159</v>
      </c>
      <c r="U231" s="56">
        <v>93</v>
      </c>
      <c r="V231" s="56">
        <v>56</v>
      </c>
      <c r="W231" s="56">
        <v>58</v>
      </c>
      <c r="X231" s="56">
        <v>76</v>
      </c>
      <c r="Y231" s="56">
        <v>236</v>
      </c>
      <c r="Z231" s="56">
        <v>15</v>
      </c>
      <c r="AA231" s="56">
        <v>151</v>
      </c>
      <c r="AB231" s="56">
        <v>193</v>
      </c>
      <c r="AC231" s="56">
        <v>212</v>
      </c>
      <c r="AD231" s="56">
        <v>358</v>
      </c>
      <c r="AE231" s="56">
        <v>331</v>
      </c>
      <c r="AF231" s="56">
        <v>240</v>
      </c>
      <c r="AG231" s="56">
        <v>200</v>
      </c>
      <c r="AH231" s="56">
        <v>154</v>
      </c>
      <c r="AI231" s="56">
        <v>766</v>
      </c>
      <c r="AJ231" s="56">
        <v>77</v>
      </c>
      <c r="AK231" s="56">
        <v>12</v>
      </c>
      <c r="AL231" s="56">
        <v>81</v>
      </c>
      <c r="AM231" s="56">
        <v>170</v>
      </c>
      <c r="AN231" s="56">
        <v>38</v>
      </c>
      <c r="AO231" s="56">
        <v>117</v>
      </c>
      <c r="AP231" s="56">
        <v>201</v>
      </c>
      <c r="AQ231" s="56">
        <v>37</v>
      </c>
      <c r="AR231" s="56">
        <v>211</v>
      </c>
      <c r="AS231" s="56">
        <v>43</v>
      </c>
      <c r="AT231" s="57">
        <v>9172</v>
      </c>
    </row>
    <row r="232" spans="1:46" x14ac:dyDescent="0.2">
      <c r="A232" s="55" t="s">
        <v>208</v>
      </c>
      <c r="B232" s="56">
        <v>287</v>
      </c>
      <c r="C232" s="56">
        <v>46</v>
      </c>
      <c r="D232" s="56">
        <v>88</v>
      </c>
      <c r="E232" s="56">
        <v>26</v>
      </c>
      <c r="F232" s="56">
        <v>89</v>
      </c>
      <c r="G232" s="56">
        <v>9</v>
      </c>
      <c r="H232" s="56">
        <v>104</v>
      </c>
      <c r="I232" s="56">
        <v>177</v>
      </c>
      <c r="J232" s="56">
        <v>111</v>
      </c>
      <c r="K232" s="56">
        <v>259</v>
      </c>
      <c r="L232" s="56">
        <v>172</v>
      </c>
      <c r="M232" s="56">
        <v>288</v>
      </c>
      <c r="N232" s="56">
        <v>279</v>
      </c>
      <c r="O232" s="56">
        <v>54</v>
      </c>
      <c r="P232" s="56">
        <v>137</v>
      </c>
      <c r="Q232" s="56">
        <v>41</v>
      </c>
      <c r="R232" s="56">
        <v>38</v>
      </c>
      <c r="S232" s="56">
        <v>52</v>
      </c>
      <c r="T232" s="56">
        <v>21</v>
      </c>
      <c r="U232" s="56">
        <v>42</v>
      </c>
      <c r="V232" s="56">
        <v>9</v>
      </c>
      <c r="W232" s="56">
        <v>10</v>
      </c>
      <c r="X232" s="56">
        <v>1</v>
      </c>
      <c r="Y232" s="56">
        <v>88</v>
      </c>
      <c r="Z232" s="56">
        <v>10</v>
      </c>
      <c r="AA232" s="56">
        <v>65</v>
      </c>
      <c r="AB232" s="56">
        <v>148</v>
      </c>
      <c r="AC232" s="56">
        <v>118</v>
      </c>
      <c r="AD232" s="56">
        <v>62</v>
      </c>
      <c r="AE232" s="56">
        <v>140</v>
      </c>
      <c r="AF232" s="56">
        <v>52</v>
      </c>
      <c r="AG232" s="56">
        <v>26</v>
      </c>
      <c r="AH232" s="56">
        <v>33</v>
      </c>
      <c r="AI232" s="56">
        <v>160</v>
      </c>
      <c r="AJ232" s="56">
        <v>38</v>
      </c>
      <c r="AK232" s="56">
        <v>0</v>
      </c>
      <c r="AL232" s="56">
        <v>5</v>
      </c>
      <c r="AM232" s="56">
        <v>105</v>
      </c>
      <c r="AN232" s="56">
        <v>7</v>
      </c>
      <c r="AO232" s="56">
        <v>74</v>
      </c>
      <c r="AP232" s="56">
        <v>23</v>
      </c>
      <c r="AQ232" s="56">
        <v>28</v>
      </c>
      <c r="AR232" s="56">
        <v>81</v>
      </c>
      <c r="AS232" s="56">
        <v>21</v>
      </c>
      <c r="AT232" s="57">
        <v>3624</v>
      </c>
    </row>
    <row r="233" spans="1:46" x14ac:dyDescent="0.2">
      <c r="A233" s="58" t="s">
        <v>191</v>
      </c>
      <c r="B233" s="57">
        <v>870</v>
      </c>
      <c r="C233" s="57">
        <v>116</v>
      </c>
      <c r="D233" s="57">
        <v>227</v>
      </c>
      <c r="E233" s="57">
        <v>239</v>
      </c>
      <c r="F233" s="57">
        <v>346</v>
      </c>
      <c r="G233" s="57">
        <v>424</v>
      </c>
      <c r="H233" s="57">
        <v>431</v>
      </c>
      <c r="I233" s="57">
        <v>583</v>
      </c>
      <c r="J233" s="57">
        <v>373</v>
      </c>
      <c r="K233" s="57">
        <v>735</v>
      </c>
      <c r="L233" s="57">
        <v>362</v>
      </c>
      <c r="M233" s="57">
        <v>574</v>
      </c>
      <c r="N233" s="57">
        <v>745</v>
      </c>
      <c r="O233" s="57">
        <v>213</v>
      </c>
      <c r="P233" s="57">
        <v>228</v>
      </c>
      <c r="Q233" s="57">
        <v>166</v>
      </c>
      <c r="R233" s="57">
        <v>388</v>
      </c>
      <c r="S233" s="57">
        <v>124</v>
      </c>
      <c r="T233" s="57">
        <v>180</v>
      </c>
      <c r="U233" s="57">
        <v>135</v>
      </c>
      <c r="V233" s="57">
        <v>65</v>
      </c>
      <c r="W233" s="57">
        <v>68</v>
      </c>
      <c r="X233" s="57">
        <v>77</v>
      </c>
      <c r="Y233" s="57">
        <v>324</v>
      </c>
      <c r="Z233" s="57">
        <v>25</v>
      </c>
      <c r="AA233" s="57">
        <v>216</v>
      </c>
      <c r="AB233" s="57">
        <v>341</v>
      </c>
      <c r="AC233" s="57">
        <v>330</v>
      </c>
      <c r="AD233" s="57">
        <v>420</v>
      </c>
      <c r="AE233" s="57">
        <v>471</v>
      </c>
      <c r="AF233" s="57">
        <v>292</v>
      </c>
      <c r="AG233" s="57">
        <v>226</v>
      </c>
      <c r="AH233" s="57">
        <v>187</v>
      </c>
      <c r="AI233" s="57">
        <v>926</v>
      </c>
      <c r="AJ233" s="57">
        <v>115</v>
      </c>
      <c r="AK233" s="57">
        <v>12</v>
      </c>
      <c r="AL233" s="57">
        <v>86</v>
      </c>
      <c r="AM233" s="57">
        <v>275</v>
      </c>
      <c r="AN233" s="57">
        <v>45</v>
      </c>
      <c r="AO233" s="57">
        <v>191</v>
      </c>
      <c r="AP233" s="57">
        <v>224</v>
      </c>
      <c r="AQ233" s="57">
        <v>65</v>
      </c>
      <c r="AR233" s="57">
        <v>292</v>
      </c>
      <c r="AS233" s="57">
        <v>64</v>
      </c>
      <c r="AT233" s="57">
        <v>12796</v>
      </c>
    </row>
    <row r="234" spans="1:46" x14ac:dyDescent="0.2">
      <c r="A234" s="59" t="s">
        <v>197</v>
      </c>
    </row>
    <row r="235" spans="1:46" x14ac:dyDescent="0.2">
      <c r="A235" s="59" t="s">
        <v>231</v>
      </c>
    </row>
    <row r="237" spans="1:46" x14ac:dyDescent="0.2">
      <c r="A237" s="50" t="s">
        <v>232</v>
      </c>
    </row>
    <row r="238" spans="1:46" x14ac:dyDescent="0.2">
      <c r="A238" s="51" t="s">
        <v>229</v>
      </c>
    </row>
    <row r="239" spans="1:46" x14ac:dyDescent="0.2">
      <c r="A239" s="52" t="s">
        <v>200</v>
      </c>
    </row>
    <row r="240" spans="1:46" x14ac:dyDescent="0.2">
      <c r="A240" s="219" t="s">
        <v>230</v>
      </c>
      <c r="B240" s="221" t="s">
        <v>155</v>
      </c>
      <c r="C240" s="222"/>
      <c r="D240" s="222"/>
      <c r="E240" s="222"/>
      <c r="F240" s="222"/>
      <c r="G240" s="222"/>
      <c r="H240" s="222"/>
      <c r="I240" s="222"/>
      <c r="J240" s="222"/>
      <c r="K240" s="222"/>
      <c r="L240" s="222"/>
      <c r="M240" s="222"/>
      <c r="N240" s="222"/>
      <c r="O240" s="222"/>
      <c r="P240" s="222"/>
      <c r="Q240" s="222"/>
      <c r="R240" s="222"/>
      <c r="S240" s="222"/>
      <c r="T240" s="222"/>
      <c r="U240" s="222"/>
      <c r="V240" s="222"/>
      <c r="W240" s="222"/>
      <c r="X240" s="222"/>
      <c r="Y240" s="222"/>
      <c r="Z240" s="222"/>
      <c r="AA240" s="222"/>
      <c r="AB240" s="222"/>
      <c r="AC240" s="222"/>
      <c r="AD240" s="222"/>
      <c r="AE240" s="222"/>
      <c r="AF240" s="222"/>
      <c r="AG240" s="222"/>
      <c r="AH240" s="222"/>
      <c r="AI240" s="222"/>
      <c r="AJ240" s="222"/>
      <c r="AK240" s="222"/>
      <c r="AL240" s="222"/>
      <c r="AM240" s="222"/>
      <c r="AN240" s="222"/>
      <c r="AO240" s="222"/>
      <c r="AP240" s="222"/>
      <c r="AQ240" s="222"/>
      <c r="AR240" s="222"/>
      <c r="AS240" s="222"/>
      <c r="AT240" s="223"/>
    </row>
    <row r="241" spans="1:46" ht="120" x14ac:dyDescent="0.2">
      <c r="A241" s="220"/>
      <c r="B241" s="53" t="s">
        <v>156</v>
      </c>
      <c r="C241" s="53" t="s">
        <v>157</v>
      </c>
      <c r="D241" s="53" t="s">
        <v>158</v>
      </c>
      <c r="E241" s="53" t="s">
        <v>159</v>
      </c>
      <c r="F241" s="53" t="s">
        <v>160</v>
      </c>
      <c r="G241" s="53" t="s">
        <v>161</v>
      </c>
      <c r="H241" s="53" t="s">
        <v>162</v>
      </c>
      <c r="I241" s="53" t="s">
        <v>163</v>
      </c>
      <c r="J241" s="53" t="s">
        <v>164</v>
      </c>
      <c r="K241" s="53" t="s">
        <v>165</v>
      </c>
      <c r="L241" s="53" t="s">
        <v>166</v>
      </c>
      <c r="M241" s="53" t="s">
        <v>167</v>
      </c>
      <c r="N241" s="53" t="s">
        <v>168</v>
      </c>
      <c r="O241" s="53" t="s">
        <v>169</v>
      </c>
      <c r="P241" s="53" t="s">
        <v>170</v>
      </c>
      <c r="Q241" s="53" t="s">
        <v>171</v>
      </c>
      <c r="R241" s="53" t="s">
        <v>172</v>
      </c>
      <c r="S241" s="53" t="s">
        <v>173</v>
      </c>
      <c r="T241" s="53" t="s">
        <v>174</v>
      </c>
      <c r="U241" s="53" t="s">
        <v>175</v>
      </c>
      <c r="V241" s="53" t="s">
        <v>139</v>
      </c>
      <c r="W241" s="53" t="s">
        <v>140</v>
      </c>
      <c r="X241" s="53" t="s">
        <v>176</v>
      </c>
      <c r="Y241" s="53" t="s">
        <v>177</v>
      </c>
      <c r="Z241" s="53" t="s">
        <v>178</v>
      </c>
      <c r="AA241" s="53" t="s">
        <v>179</v>
      </c>
      <c r="AB241" s="53" t="s">
        <v>180</v>
      </c>
      <c r="AC241" s="53" t="s">
        <v>181</v>
      </c>
      <c r="AD241" s="53" t="s">
        <v>182</v>
      </c>
      <c r="AE241" s="53" t="s">
        <v>183</v>
      </c>
      <c r="AF241" s="53" t="s">
        <v>141</v>
      </c>
      <c r="AG241" s="53" t="s">
        <v>142</v>
      </c>
      <c r="AH241" s="53" t="s">
        <v>143</v>
      </c>
      <c r="AI241" s="53" t="s">
        <v>144</v>
      </c>
      <c r="AJ241" s="53" t="s">
        <v>184</v>
      </c>
      <c r="AK241" s="53" t="s">
        <v>185</v>
      </c>
      <c r="AL241" s="53" t="s">
        <v>186</v>
      </c>
      <c r="AM241" s="53" t="s">
        <v>187</v>
      </c>
      <c r="AN241" s="53" t="s">
        <v>188</v>
      </c>
      <c r="AO241" s="53" t="s">
        <v>189</v>
      </c>
      <c r="AP241" s="53" t="s">
        <v>190</v>
      </c>
      <c r="AQ241" s="53" t="s">
        <v>145</v>
      </c>
      <c r="AR241" s="53" t="s">
        <v>146</v>
      </c>
      <c r="AS241" s="53" t="s">
        <v>147</v>
      </c>
      <c r="AT241" s="54" t="s">
        <v>191</v>
      </c>
    </row>
    <row r="242" spans="1:46" x14ac:dyDescent="0.2">
      <c r="A242" s="55" t="s">
        <v>207</v>
      </c>
      <c r="B242" s="56">
        <v>67</v>
      </c>
      <c r="C242" s="56">
        <v>60.3</v>
      </c>
      <c r="D242" s="56">
        <v>61.2</v>
      </c>
      <c r="E242" s="56">
        <v>89.1</v>
      </c>
      <c r="F242" s="56">
        <v>74.3</v>
      </c>
      <c r="G242" s="56">
        <v>97.9</v>
      </c>
      <c r="H242" s="56">
        <v>75.900000000000006</v>
      </c>
      <c r="I242" s="56">
        <v>69.599999999999994</v>
      </c>
      <c r="J242" s="56">
        <v>70.2</v>
      </c>
      <c r="K242" s="56">
        <v>64.8</v>
      </c>
      <c r="L242" s="56">
        <v>52.5</v>
      </c>
      <c r="M242" s="56">
        <v>49.8</v>
      </c>
      <c r="N242" s="56">
        <v>62.6</v>
      </c>
      <c r="O242" s="56">
        <v>74.599999999999994</v>
      </c>
      <c r="P242" s="56">
        <v>39.9</v>
      </c>
      <c r="Q242" s="56">
        <v>75.3</v>
      </c>
      <c r="R242" s="56">
        <v>90.2</v>
      </c>
      <c r="S242" s="56">
        <v>58.1</v>
      </c>
      <c r="T242" s="56">
        <v>88.3</v>
      </c>
      <c r="U242" s="56">
        <v>68.900000000000006</v>
      </c>
      <c r="V242" s="56">
        <v>86.2</v>
      </c>
      <c r="W242" s="56">
        <v>85.3</v>
      </c>
      <c r="X242" s="56">
        <v>98.7</v>
      </c>
      <c r="Y242" s="56">
        <v>72.8</v>
      </c>
      <c r="Z242" s="56">
        <v>60</v>
      </c>
      <c r="AA242" s="56">
        <v>69.900000000000006</v>
      </c>
      <c r="AB242" s="56">
        <v>56.6</v>
      </c>
      <c r="AC242" s="56">
        <v>64.2</v>
      </c>
      <c r="AD242" s="56">
        <v>85.2</v>
      </c>
      <c r="AE242" s="56">
        <v>70.3</v>
      </c>
      <c r="AF242" s="56">
        <v>82.2</v>
      </c>
      <c r="AG242" s="56">
        <v>88.5</v>
      </c>
      <c r="AH242" s="56">
        <v>82.4</v>
      </c>
      <c r="AI242" s="56">
        <v>82.7</v>
      </c>
      <c r="AJ242" s="56">
        <v>67</v>
      </c>
      <c r="AK242" s="56">
        <v>100</v>
      </c>
      <c r="AL242" s="56">
        <v>94.2</v>
      </c>
      <c r="AM242" s="56">
        <v>61.8</v>
      </c>
      <c r="AN242" s="56">
        <v>84.4</v>
      </c>
      <c r="AO242" s="56">
        <v>61.3</v>
      </c>
      <c r="AP242" s="56">
        <v>89.7</v>
      </c>
      <c r="AQ242" s="56">
        <v>56.9</v>
      </c>
      <c r="AR242" s="56">
        <v>72.3</v>
      </c>
      <c r="AS242" s="56">
        <v>67.2</v>
      </c>
      <c r="AT242" s="57">
        <v>71.7</v>
      </c>
    </row>
    <row r="243" spans="1:46" x14ac:dyDescent="0.2">
      <c r="A243" s="55" t="s">
        <v>208</v>
      </c>
      <c r="B243" s="56">
        <v>33</v>
      </c>
      <c r="C243" s="56">
        <v>39.700000000000003</v>
      </c>
      <c r="D243" s="56">
        <v>38.799999999999997</v>
      </c>
      <c r="E243" s="56">
        <v>10.9</v>
      </c>
      <c r="F243" s="56">
        <v>25.7</v>
      </c>
      <c r="G243" s="56">
        <v>2.1</v>
      </c>
      <c r="H243" s="56">
        <v>24.1</v>
      </c>
      <c r="I243" s="56">
        <v>30.4</v>
      </c>
      <c r="J243" s="56">
        <v>29.8</v>
      </c>
      <c r="K243" s="56">
        <v>35.200000000000003</v>
      </c>
      <c r="L243" s="56">
        <v>47.5</v>
      </c>
      <c r="M243" s="56">
        <v>50.2</v>
      </c>
      <c r="N243" s="56">
        <v>37.4</v>
      </c>
      <c r="O243" s="56">
        <v>25.4</v>
      </c>
      <c r="P243" s="56">
        <v>60.1</v>
      </c>
      <c r="Q243" s="56">
        <v>24.7</v>
      </c>
      <c r="R243" s="56">
        <v>9.8000000000000007</v>
      </c>
      <c r="S243" s="56">
        <v>41.9</v>
      </c>
      <c r="T243" s="56">
        <v>11.7</v>
      </c>
      <c r="U243" s="56">
        <v>31.1</v>
      </c>
      <c r="V243" s="56">
        <v>13.8</v>
      </c>
      <c r="W243" s="56">
        <v>14.7</v>
      </c>
      <c r="X243" s="56">
        <v>1.3</v>
      </c>
      <c r="Y243" s="56">
        <v>27.2</v>
      </c>
      <c r="Z243" s="56">
        <v>40</v>
      </c>
      <c r="AA243" s="56">
        <v>30.1</v>
      </c>
      <c r="AB243" s="56">
        <v>43.4</v>
      </c>
      <c r="AC243" s="56">
        <v>35.799999999999997</v>
      </c>
      <c r="AD243" s="56">
        <v>14.8</v>
      </c>
      <c r="AE243" s="56">
        <v>29.7</v>
      </c>
      <c r="AF243" s="56">
        <v>17.8</v>
      </c>
      <c r="AG243" s="56">
        <v>11.5</v>
      </c>
      <c r="AH243" s="56">
        <v>17.600000000000001</v>
      </c>
      <c r="AI243" s="56">
        <v>17.3</v>
      </c>
      <c r="AJ243" s="56">
        <v>33</v>
      </c>
      <c r="AK243" s="56">
        <v>0</v>
      </c>
      <c r="AL243" s="56">
        <v>5.8</v>
      </c>
      <c r="AM243" s="56">
        <v>38.200000000000003</v>
      </c>
      <c r="AN243" s="56">
        <v>15.6</v>
      </c>
      <c r="AO243" s="56">
        <v>38.700000000000003</v>
      </c>
      <c r="AP243" s="56">
        <v>10.3</v>
      </c>
      <c r="AQ243" s="56">
        <v>43.1</v>
      </c>
      <c r="AR243" s="56">
        <v>27.7</v>
      </c>
      <c r="AS243" s="56">
        <v>32.799999999999997</v>
      </c>
      <c r="AT243" s="57">
        <v>28.3</v>
      </c>
    </row>
    <row r="244" spans="1:46" x14ac:dyDescent="0.2">
      <c r="A244" s="58" t="s">
        <v>191</v>
      </c>
      <c r="B244" s="57">
        <v>100</v>
      </c>
      <c r="C244" s="57">
        <v>100</v>
      </c>
      <c r="D244" s="57">
        <v>100</v>
      </c>
      <c r="E244" s="57">
        <v>100</v>
      </c>
      <c r="F244" s="57">
        <v>100</v>
      </c>
      <c r="G244" s="57">
        <v>100</v>
      </c>
      <c r="H244" s="57">
        <v>100</v>
      </c>
      <c r="I244" s="57">
        <v>100</v>
      </c>
      <c r="J244" s="57">
        <v>100</v>
      </c>
      <c r="K244" s="57">
        <v>100</v>
      </c>
      <c r="L244" s="57">
        <v>100</v>
      </c>
      <c r="M244" s="57">
        <v>100</v>
      </c>
      <c r="N244" s="57">
        <v>100</v>
      </c>
      <c r="O244" s="57">
        <v>100</v>
      </c>
      <c r="P244" s="57">
        <v>100</v>
      </c>
      <c r="Q244" s="57">
        <v>100</v>
      </c>
      <c r="R244" s="57">
        <v>100</v>
      </c>
      <c r="S244" s="57">
        <v>100</v>
      </c>
      <c r="T244" s="57">
        <v>100</v>
      </c>
      <c r="U244" s="57">
        <v>100</v>
      </c>
      <c r="V244" s="57">
        <v>100</v>
      </c>
      <c r="W244" s="57">
        <v>100</v>
      </c>
      <c r="X244" s="57">
        <v>100</v>
      </c>
      <c r="Y244" s="57">
        <v>100</v>
      </c>
      <c r="Z244" s="57">
        <v>100</v>
      </c>
      <c r="AA244" s="57">
        <v>100</v>
      </c>
      <c r="AB244" s="57">
        <v>100</v>
      </c>
      <c r="AC244" s="57">
        <v>100</v>
      </c>
      <c r="AD244" s="57">
        <v>100</v>
      </c>
      <c r="AE244" s="57">
        <v>100</v>
      </c>
      <c r="AF244" s="57">
        <v>100</v>
      </c>
      <c r="AG244" s="57">
        <v>100</v>
      </c>
      <c r="AH244" s="57">
        <v>100</v>
      </c>
      <c r="AI244" s="57">
        <v>100</v>
      </c>
      <c r="AJ244" s="57">
        <v>100</v>
      </c>
      <c r="AK244" s="57">
        <v>100</v>
      </c>
      <c r="AL244" s="57">
        <v>100</v>
      </c>
      <c r="AM244" s="57">
        <v>100</v>
      </c>
      <c r="AN244" s="57">
        <v>100</v>
      </c>
      <c r="AO244" s="57">
        <v>100</v>
      </c>
      <c r="AP244" s="57">
        <v>100</v>
      </c>
      <c r="AQ244" s="57">
        <v>100</v>
      </c>
      <c r="AR244" s="57">
        <v>100</v>
      </c>
      <c r="AS244" s="57">
        <v>100</v>
      </c>
      <c r="AT244" s="57">
        <v>100</v>
      </c>
    </row>
    <row r="245" spans="1:46" x14ac:dyDescent="0.2">
      <c r="A245" s="59" t="s">
        <v>197</v>
      </c>
    </row>
    <row r="246" spans="1:46" x14ac:dyDescent="0.2">
      <c r="A246" s="59" t="s">
        <v>231</v>
      </c>
    </row>
    <row r="248" spans="1:46" x14ac:dyDescent="0.2">
      <c r="A248" s="50" t="s">
        <v>233</v>
      </c>
    </row>
    <row r="249" spans="1:46" x14ac:dyDescent="0.2">
      <c r="A249" s="51" t="s">
        <v>234</v>
      </c>
    </row>
    <row r="250" spans="1:46" x14ac:dyDescent="0.2">
      <c r="A250" s="52" t="s">
        <v>153</v>
      </c>
    </row>
    <row r="251" spans="1:46" x14ac:dyDescent="0.2">
      <c r="A251" s="219" t="s">
        <v>235</v>
      </c>
      <c r="B251" s="221" t="s">
        <v>155</v>
      </c>
      <c r="C251" s="222"/>
      <c r="D251" s="222"/>
      <c r="E251" s="222"/>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c r="AE251" s="222"/>
      <c r="AF251" s="222"/>
      <c r="AG251" s="222"/>
      <c r="AH251" s="222"/>
      <c r="AI251" s="222"/>
      <c r="AJ251" s="222"/>
      <c r="AK251" s="222"/>
      <c r="AL251" s="222"/>
      <c r="AM251" s="222"/>
      <c r="AN251" s="222"/>
      <c r="AO251" s="222"/>
      <c r="AP251" s="222"/>
      <c r="AQ251" s="222"/>
      <c r="AR251" s="222"/>
      <c r="AS251" s="222"/>
      <c r="AT251" s="223"/>
    </row>
    <row r="252" spans="1:46" ht="120" x14ac:dyDescent="0.2">
      <c r="A252" s="220"/>
      <c r="B252" s="53" t="s">
        <v>156</v>
      </c>
      <c r="C252" s="53" t="s">
        <v>157</v>
      </c>
      <c r="D252" s="53" t="s">
        <v>158</v>
      </c>
      <c r="E252" s="53" t="s">
        <v>159</v>
      </c>
      <c r="F252" s="53" t="s">
        <v>160</v>
      </c>
      <c r="G252" s="53" t="s">
        <v>161</v>
      </c>
      <c r="H252" s="53" t="s">
        <v>162</v>
      </c>
      <c r="I252" s="53" t="s">
        <v>163</v>
      </c>
      <c r="J252" s="53" t="s">
        <v>164</v>
      </c>
      <c r="K252" s="53" t="s">
        <v>165</v>
      </c>
      <c r="L252" s="53" t="s">
        <v>166</v>
      </c>
      <c r="M252" s="53" t="s">
        <v>167</v>
      </c>
      <c r="N252" s="53" t="s">
        <v>168</v>
      </c>
      <c r="O252" s="53" t="s">
        <v>169</v>
      </c>
      <c r="P252" s="53" t="s">
        <v>170</v>
      </c>
      <c r="Q252" s="53" t="s">
        <v>171</v>
      </c>
      <c r="R252" s="53" t="s">
        <v>172</v>
      </c>
      <c r="S252" s="53" t="s">
        <v>173</v>
      </c>
      <c r="T252" s="53" t="s">
        <v>174</v>
      </c>
      <c r="U252" s="53" t="s">
        <v>175</v>
      </c>
      <c r="V252" s="53" t="s">
        <v>139</v>
      </c>
      <c r="W252" s="53" t="s">
        <v>140</v>
      </c>
      <c r="X252" s="53" t="s">
        <v>176</v>
      </c>
      <c r="Y252" s="53" t="s">
        <v>177</v>
      </c>
      <c r="Z252" s="53" t="s">
        <v>178</v>
      </c>
      <c r="AA252" s="53" t="s">
        <v>179</v>
      </c>
      <c r="AB252" s="53" t="s">
        <v>180</v>
      </c>
      <c r="AC252" s="53" t="s">
        <v>181</v>
      </c>
      <c r="AD252" s="53" t="s">
        <v>182</v>
      </c>
      <c r="AE252" s="53" t="s">
        <v>183</v>
      </c>
      <c r="AF252" s="53" t="s">
        <v>141</v>
      </c>
      <c r="AG252" s="53" t="s">
        <v>142</v>
      </c>
      <c r="AH252" s="53" t="s">
        <v>143</v>
      </c>
      <c r="AI252" s="53" t="s">
        <v>144</v>
      </c>
      <c r="AJ252" s="53" t="s">
        <v>184</v>
      </c>
      <c r="AK252" s="53" t="s">
        <v>185</v>
      </c>
      <c r="AL252" s="53" t="s">
        <v>186</v>
      </c>
      <c r="AM252" s="53" t="s">
        <v>187</v>
      </c>
      <c r="AN252" s="53" t="s">
        <v>188</v>
      </c>
      <c r="AO252" s="53" t="s">
        <v>189</v>
      </c>
      <c r="AP252" s="53" t="s">
        <v>190</v>
      </c>
      <c r="AQ252" s="53" t="s">
        <v>145</v>
      </c>
      <c r="AR252" s="53" t="s">
        <v>146</v>
      </c>
      <c r="AS252" s="53" t="s">
        <v>147</v>
      </c>
      <c r="AT252" s="54" t="s">
        <v>191</v>
      </c>
    </row>
    <row r="253" spans="1:46" x14ac:dyDescent="0.2">
      <c r="A253" s="55" t="s">
        <v>207</v>
      </c>
      <c r="B253" s="56">
        <v>17</v>
      </c>
      <c r="C253" s="56">
        <v>3</v>
      </c>
      <c r="D253" s="56">
        <v>5</v>
      </c>
      <c r="E253" s="56">
        <v>19</v>
      </c>
      <c r="F253" s="56">
        <v>17</v>
      </c>
      <c r="G253" s="56">
        <v>29</v>
      </c>
      <c r="H253" s="56">
        <v>9</v>
      </c>
      <c r="I253" s="56">
        <v>12</v>
      </c>
      <c r="J253" s="56">
        <v>20</v>
      </c>
      <c r="K253" s="56">
        <v>9</v>
      </c>
      <c r="L253" s="56">
        <v>13</v>
      </c>
      <c r="M253" s="56">
        <v>24</v>
      </c>
      <c r="N253" s="56">
        <v>4</v>
      </c>
      <c r="O253" s="56">
        <v>15</v>
      </c>
      <c r="P253" s="56">
        <v>5</v>
      </c>
      <c r="Q253" s="56">
        <v>2</v>
      </c>
      <c r="R253" s="56">
        <v>19</v>
      </c>
      <c r="S253" s="56">
        <v>3</v>
      </c>
      <c r="T253" s="56">
        <v>75</v>
      </c>
      <c r="U253" s="56">
        <v>50</v>
      </c>
      <c r="V253" s="56">
        <v>47</v>
      </c>
      <c r="W253" s="56">
        <v>24</v>
      </c>
      <c r="X253" s="60">
        <v>1</v>
      </c>
      <c r="Y253" s="56">
        <v>4</v>
      </c>
      <c r="Z253" s="60">
        <v>1</v>
      </c>
      <c r="AA253" s="56">
        <v>7</v>
      </c>
      <c r="AB253" s="56">
        <v>6</v>
      </c>
      <c r="AC253" s="56">
        <v>10</v>
      </c>
      <c r="AD253" s="56">
        <v>21</v>
      </c>
      <c r="AE253" s="56">
        <v>33</v>
      </c>
      <c r="AF253" s="56">
        <v>40</v>
      </c>
      <c r="AG253" s="56">
        <v>11</v>
      </c>
      <c r="AH253" s="56">
        <v>9</v>
      </c>
      <c r="AI253" s="56">
        <v>49</v>
      </c>
      <c r="AJ253" s="56">
        <v>5</v>
      </c>
      <c r="AK253" s="60">
        <v>1</v>
      </c>
      <c r="AL253" s="56">
        <v>9</v>
      </c>
      <c r="AM253" s="56">
        <v>9</v>
      </c>
      <c r="AN253" s="56">
        <v>1</v>
      </c>
      <c r="AO253" s="56">
        <v>7</v>
      </c>
      <c r="AP253" s="56">
        <v>4</v>
      </c>
      <c r="AQ253" s="56">
        <v>17</v>
      </c>
      <c r="AR253" s="56">
        <v>18</v>
      </c>
      <c r="AS253" s="56">
        <v>11</v>
      </c>
      <c r="AT253" s="57">
        <v>695</v>
      </c>
    </row>
    <row r="254" spans="1:46" x14ac:dyDescent="0.2">
      <c r="A254" s="55" t="s">
        <v>208</v>
      </c>
      <c r="B254" s="56">
        <v>853</v>
      </c>
      <c r="C254" s="56">
        <v>113</v>
      </c>
      <c r="D254" s="56">
        <v>222</v>
      </c>
      <c r="E254" s="56">
        <v>220</v>
      </c>
      <c r="F254" s="56">
        <v>329</v>
      </c>
      <c r="G254" s="56">
        <v>395</v>
      </c>
      <c r="H254" s="56">
        <v>422</v>
      </c>
      <c r="I254" s="56">
        <v>571</v>
      </c>
      <c r="J254" s="56">
        <v>353</v>
      </c>
      <c r="K254" s="56">
        <v>726</v>
      </c>
      <c r="L254" s="56">
        <v>349</v>
      </c>
      <c r="M254" s="56">
        <v>550</v>
      </c>
      <c r="N254" s="56">
        <v>741</v>
      </c>
      <c r="O254" s="56">
        <v>198</v>
      </c>
      <c r="P254" s="56">
        <v>223</v>
      </c>
      <c r="Q254" s="56">
        <v>164</v>
      </c>
      <c r="R254" s="56">
        <v>369</v>
      </c>
      <c r="S254" s="56">
        <v>121</v>
      </c>
      <c r="T254" s="56">
        <v>105</v>
      </c>
      <c r="U254" s="56">
        <v>85</v>
      </c>
      <c r="V254" s="56">
        <v>18</v>
      </c>
      <c r="W254" s="56">
        <v>44</v>
      </c>
      <c r="X254" s="60">
        <v>76</v>
      </c>
      <c r="Y254" s="56">
        <v>320</v>
      </c>
      <c r="Z254" s="60">
        <v>24</v>
      </c>
      <c r="AA254" s="56">
        <v>209</v>
      </c>
      <c r="AB254" s="56">
        <v>335</v>
      </c>
      <c r="AC254" s="56">
        <v>320</v>
      </c>
      <c r="AD254" s="56">
        <v>399</v>
      </c>
      <c r="AE254" s="56">
        <v>438</v>
      </c>
      <c r="AF254" s="56">
        <v>252</v>
      </c>
      <c r="AG254" s="56">
        <v>215</v>
      </c>
      <c r="AH254" s="56">
        <v>178</v>
      </c>
      <c r="AI254" s="56">
        <v>877</v>
      </c>
      <c r="AJ254" s="56">
        <v>110</v>
      </c>
      <c r="AK254" s="60">
        <v>11</v>
      </c>
      <c r="AL254" s="56">
        <v>77</v>
      </c>
      <c r="AM254" s="56">
        <v>266</v>
      </c>
      <c r="AN254" s="56">
        <v>44</v>
      </c>
      <c r="AO254" s="56">
        <v>184</v>
      </c>
      <c r="AP254" s="56">
        <v>220</v>
      </c>
      <c r="AQ254" s="56">
        <v>48</v>
      </c>
      <c r="AR254" s="56">
        <v>274</v>
      </c>
      <c r="AS254" s="56">
        <v>53</v>
      </c>
      <c r="AT254" s="57">
        <v>12101</v>
      </c>
    </row>
    <row r="255" spans="1:46" x14ac:dyDescent="0.2">
      <c r="A255" s="58" t="s">
        <v>191</v>
      </c>
      <c r="B255" s="57">
        <v>870</v>
      </c>
      <c r="C255" s="57">
        <v>116</v>
      </c>
      <c r="D255" s="57">
        <v>227</v>
      </c>
      <c r="E255" s="57">
        <v>239</v>
      </c>
      <c r="F255" s="57">
        <v>346</v>
      </c>
      <c r="G255" s="57">
        <v>424</v>
      </c>
      <c r="H255" s="57">
        <v>431</v>
      </c>
      <c r="I255" s="57">
        <v>583</v>
      </c>
      <c r="J255" s="57">
        <v>373</v>
      </c>
      <c r="K255" s="57">
        <v>735</v>
      </c>
      <c r="L255" s="57">
        <v>362</v>
      </c>
      <c r="M255" s="57">
        <v>574</v>
      </c>
      <c r="N255" s="57">
        <v>745</v>
      </c>
      <c r="O255" s="57">
        <v>213</v>
      </c>
      <c r="P255" s="57">
        <v>228</v>
      </c>
      <c r="Q255" s="57">
        <v>166</v>
      </c>
      <c r="R255" s="57">
        <v>388</v>
      </c>
      <c r="S255" s="57">
        <v>124</v>
      </c>
      <c r="T255" s="57">
        <v>180</v>
      </c>
      <c r="U255" s="57">
        <v>135</v>
      </c>
      <c r="V255" s="57">
        <v>65</v>
      </c>
      <c r="W255" s="57">
        <v>68</v>
      </c>
      <c r="X255" s="57">
        <v>77</v>
      </c>
      <c r="Y255" s="57">
        <v>324</v>
      </c>
      <c r="Z255" s="57">
        <v>25</v>
      </c>
      <c r="AA255" s="57">
        <v>216</v>
      </c>
      <c r="AB255" s="57">
        <v>341</v>
      </c>
      <c r="AC255" s="57">
        <v>330</v>
      </c>
      <c r="AD255" s="57">
        <v>420</v>
      </c>
      <c r="AE255" s="57">
        <v>471</v>
      </c>
      <c r="AF255" s="57">
        <v>292</v>
      </c>
      <c r="AG255" s="57">
        <v>226</v>
      </c>
      <c r="AH255" s="57">
        <v>187</v>
      </c>
      <c r="AI255" s="57">
        <v>926</v>
      </c>
      <c r="AJ255" s="57">
        <v>115</v>
      </c>
      <c r="AK255" s="57">
        <v>12</v>
      </c>
      <c r="AL255" s="57">
        <v>86</v>
      </c>
      <c r="AM255" s="57">
        <v>275</v>
      </c>
      <c r="AN255" s="57">
        <v>45</v>
      </c>
      <c r="AO255" s="57">
        <v>191</v>
      </c>
      <c r="AP255" s="57">
        <v>224</v>
      </c>
      <c r="AQ255" s="57">
        <v>65</v>
      </c>
      <c r="AR255" s="57">
        <v>292</v>
      </c>
      <c r="AS255" s="57">
        <v>64</v>
      </c>
      <c r="AT255" s="57">
        <v>12796</v>
      </c>
    </row>
    <row r="256" spans="1:46" x14ac:dyDescent="0.2">
      <c r="A256" s="59" t="s">
        <v>197</v>
      </c>
    </row>
    <row r="257" spans="1:46" x14ac:dyDescent="0.2">
      <c r="A257" s="59" t="s">
        <v>236</v>
      </c>
    </row>
    <row r="259" spans="1:46" x14ac:dyDescent="0.2">
      <c r="A259" s="50" t="s">
        <v>237</v>
      </c>
    </row>
    <row r="260" spans="1:46" x14ac:dyDescent="0.2">
      <c r="A260" s="51" t="s">
        <v>234</v>
      </c>
    </row>
    <row r="261" spans="1:46" x14ac:dyDescent="0.2">
      <c r="A261" s="52" t="s">
        <v>200</v>
      </c>
    </row>
    <row r="262" spans="1:46" x14ac:dyDescent="0.2">
      <c r="A262" s="219" t="s">
        <v>235</v>
      </c>
      <c r="B262" s="221" t="s">
        <v>155</v>
      </c>
      <c r="C262" s="222"/>
      <c r="D262" s="222"/>
      <c r="E262" s="222"/>
      <c r="F262" s="222"/>
      <c r="G262" s="222"/>
      <c r="H262" s="222"/>
      <c r="I262" s="222"/>
      <c r="J262" s="222"/>
      <c r="K262" s="222"/>
      <c r="L262" s="222"/>
      <c r="M262" s="222"/>
      <c r="N262" s="222"/>
      <c r="O262" s="222"/>
      <c r="P262" s="222"/>
      <c r="Q262" s="222"/>
      <c r="R262" s="222"/>
      <c r="S262" s="222"/>
      <c r="T262" s="222"/>
      <c r="U262" s="222"/>
      <c r="V262" s="222"/>
      <c r="W262" s="222"/>
      <c r="X262" s="222"/>
      <c r="Y262" s="222"/>
      <c r="Z262" s="222"/>
      <c r="AA262" s="222"/>
      <c r="AB262" s="222"/>
      <c r="AC262" s="222"/>
      <c r="AD262" s="222"/>
      <c r="AE262" s="222"/>
      <c r="AF262" s="222"/>
      <c r="AG262" s="222"/>
      <c r="AH262" s="222"/>
      <c r="AI262" s="222"/>
      <c r="AJ262" s="222"/>
      <c r="AK262" s="222"/>
      <c r="AL262" s="222"/>
      <c r="AM262" s="222"/>
      <c r="AN262" s="222"/>
      <c r="AO262" s="222"/>
      <c r="AP262" s="222"/>
      <c r="AQ262" s="222"/>
      <c r="AR262" s="222"/>
      <c r="AS262" s="222"/>
      <c r="AT262" s="223"/>
    </row>
    <row r="263" spans="1:46" ht="120" x14ac:dyDescent="0.2">
      <c r="A263" s="220"/>
      <c r="B263" s="53" t="s">
        <v>156</v>
      </c>
      <c r="C263" s="53" t="s">
        <v>157</v>
      </c>
      <c r="D263" s="53" t="s">
        <v>158</v>
      </c>
      <c r="E263" s="53" t="s">
        <v>159</v>
      </c>
      <c r="F263" s="53" t="s">
        <v>160</v>
      </c>
      <c r="G263" s="53" t="s">
        <v>161</v>
      </c>
      <c r="H263" s="53" t="s">
        <v>162</v>
      </c>
      <c r="I263" s="53" t="s">
        <v>163</v>
      </c>
      <c r="J263" s="53" t="s">
        <v>164</v>
      </c>
      <c r="K263" s="53" t="s">
        <v>165</v>
      </c>
      <c r="L263" s="53" t="s">
        <v>166</v>
      </c>
      <c r="M263" s="53" t="s">
        <v>167</v>
      </c>
      <c r="N263" s="53" t="s">
        <v>168</v>
      </c>
      <c r="O263" s="53" t="s">
        <v>169</v>
      </c>
      <c r="P263" s="53" t="s">
        <v>170</v>
      </c>
      <c r="Q263" s="53" t="s">
        <v>171</v>
      </c>
      <c r="R263" s="53" t="s">
        <v>172</v>
      </c>
      <c r="S263" s="53" t="s">
        <v>173</v>
      </c>
      <c r="T263" s="53" t="s">
        <v>174</v>
      </c>
      <c r="U263" s="53" t="s">
        <v>175</v>
      </c>
      <c r="V263" s="53" t="s">
        <v>139</v>
      </c>
      <c r="W263" s="53" t="s">
        <v>140</v>
      </c>
      <c r="X263" s="53" t="s">
        <v>176</v>
      </c>
      <c r="Y263" s="53" t="s">
        <v>177</v>
      </c>
      <c r="Z263" s="53" t="s">
        <v>178</v>
      </c>
      <c r="AA263" s="53" t="s">
        <v>179</v>
      </c>
      <c r="AB263" s="53" t="s">
        <v>180</v>
      </c>
      <c r="AC263" s="53" t="s">
        <v>181</v>
      </c>
      <c r="AD263" s="53" t="s">
        <v>182</v>
      </c>
      <c r="AE263" s="53" t="s">
        <v>183</v>
      </c>
      <c r="AF263" s="53" t="s">
        <v>141</v>
      </c>
      <c r="AG263" s="53" t="s">
        <v>142</v>
      </c>
      <c r="AH263" s="53" t="s">
        <v>143</v>
      </c>
      <c r="AI263" s="53" t="s">
        <v>144</v>
      </c>
      <c r="AJ263" s="53" t="s">
        <v>184</v>
      </c>
      <c r="AK263" s="53" t="s">
        <v>185</v>
      </c>
      <c r="AL263" s="53" t="s">
        <v>186</v>
      </c>
      <c r="AM263" s="53" t="s">
        <v>187</v>
      </c>
      <c r="AN263" s="53" t="s">
        <v>188</v>
      </c>
      <c r="AO263" s="53" t="s">
        <v>189</v>
      </c>
      <c r="AP263" s="53" t="s">
        <v>190</v>
      </c>
      <c r="AQ263" s="53" t="s">
        <v>145</v>
      </c>
      <c r="AR263" s="53" t="s">
        <v>146</v>
      </c>
      <c r="AS263" s="53" t="s">
        <v>147</v>
      </c>
      <c r="AT263" s="54" t="s">
        <v>191</v>
      </c>
    </row>
    <row r="264" spans="1:46" x14ac:dyDescent="0.2">
      <c r="A264" s="55" t="s">
        <v>207</v>
      </c>
      <c r="B264" s="56">
        <v>2</v>
      </c>
      <c r="C264" s="56">
        <v>2.6</v>
      </c>
      <c r="D264" s="56">
        <v>2.2000000000000002</v>
      </c>
      <c r="E264" s="56">
        <v>7.9</v>
      </c>
      <c r="F264" s="56">
        <v>4.9000000000000004</v>
      </c>
      <c r="G264" s="56">
        <v>6.8</v>
      </c>
      <c r="H264" s="56">
        <v>2.1</v>
      </c>
      <c r="I264" s="56">
        <v>2.1</v>
      </c>
      <c r="J264" s="56">
        <v>5.4</v>
      </c>
      <c r="K264" s="56">
        <v>1.2</v>
      </c>
      <c r="L264" s="56">
        <v>3.6</v>
      </c>
      <c r="M264" s="56">
        <v>4.2</v>
      </c>
      <c r="N264" s="56">
        <v>0.5</v>
      </c>
      <c r="O264" s="56">
        <v>7</v>
      </c>
      <c r="P264" s="56">
        <v>2.2000000000000002</v>
      </c>
      <c r="Q264" s="56">
        <v>1.2</v>
      </c>
      <c r="R264" s="56">
        <v>4.9000000000000004</v>
      </c>
      <c r="S264" s="56">
        <v>2.4</v>
      </c>
      <c r="T264" s="56">
        <v>41.7</v>
      </c>
      <c r="U264" s="56">
        <v>37</v>
      </c>
      <c r="V264" s="56">
        <v>72.3</v>
      </c>
      <c r="W264" s="56">
        <v>35.299999999999997</v>
      </c>
      <c r="X264" s="56">
        <v>1.3</v>
      </c>
      <c r="Y264" s="56">
        <v>1.2</v>
      </c>
      <c r="Z264" s="56">
        <v>4</v>
      </c>
      <c r="AA264" s="56">
        <v>3.2</v>
      </c>
      <c r="AB264" s="56">
        <v>1.8</v>
      </c>
      <c r="AC264" s="56">
        <v>3</v>
      </c>
      <c r="AD264" s="56">
        <v>5</v>
      </c>
      <c r="AE264" s="56">
        <v>7</v>
      </c>
      <c r="AF264" s="56">
        <v>13.7</v>
      </c>
      <c r="AG264" s="56">
        <v>4.9000000000000004</v>
      </c>
      <c r="AH264" s="56">
        <v>4.8</v>
      </c>
      <c r="AI264" s="56">
        <v>5.3</v>
      </c>
      <c r="AJ264" s="56">
        <v>4.3</v>
      </c>
      <c r="AK264" s="56">
        <v>8.3000000000000007</v>
      </c>
      <c r="AL264" s="56">
        <v>10.5</v>
      </c>
      <c r="AM264" s="56">
        <v>3.3</v>
      </c>
      <c r="AN264" s="56">
        <v>2.2000000000000002</v>
      </c>
      <c r="AO264" s="56">
        <v>3.7</v>
      </c>
      <c r="AP264" s="56">
        <v>1.8</v>
      </c>
      <c r="AQ264" s="56">
        <v>26.2</v>
      </c>
      <c r="AR264" s="56">
        <v>6.2</v>
      </c>
      <c r="AS264" s="56">
        <v>17.2</v>
      </c>
      <c r="AT264" s="57">
        <v>5.4</v>
      </c>
    </row>
    <row r="265" spans="1:46" x14ac:dyDescent="0.2">
      <c r="A265" s="55" t="s">
        <v>208</v>
      </c>
      <c r="B265" s="56">
        <v>98</v>
      </c>
      <c r="C265" s="56">
        <v>97.4</v>
      </c>
      <c r="D265" s="56">
        <v>97.8</v>
      </c>
      <c r="E265" s="56">
        <v>92.1</v>
      </c>
      <c r="F265" s="56">
        <v>95.1</v>
      </c>
      <c r="G265" s="56">
        <v>93.2</v>
      </c>
      <c r="H265" s="56">
        <v>97.9</v>
      </c>
      <c r="I265" s="56">
        <v>97.9</v>
      </c>
      <c r="J265" s="56">
        <v>94.6</v>
      </c>
      <c r="K265" s="56">
        <v>98.8</v>
      </c>
      <c r="L265" s="56">
        <v>96.4</v>
      </c>
      <c r="M265" s="56">
        <v>95.8</v>
      </c>
      <c r="N265" s="56">
        <v>99.5</v>
      </c>
      <c r="O265" s="56">
        <v>93</v>
      </c>
      <c r="P265" s="56">
        <v>97.8</v>
      </c>
      <c r="Q265" s="56">
        <v>98.8</v>
      </c>
      <c r="R265" s="56">
        <v>95.1</v>
      </c>
      <c r="S265" s="56">
        <v>97.6</v>
      </c>
      <c r="T265" s="56">
        <v>58.3</v>
      </c>
      <c r="U265" s="56">
        <v>63</v>
      </c>
      <c r="V265" s="56">
        <v>27.7</v>
      </c>
      <c r="W265" s="56">
        <v>64.7</v>
      </c>
      <c r="X265" s="56">
        <v>98.7</v>
      </c>
      <c r="Y265" s="56">
        <v>98.8</v>
      </c>
      <c r="Z265" s="56">
        <v>96</v>
      </c>
      <c r="AA265" s="56">
        <v>96.8</v>
      </c>
      <c r="AB265" s="56">
        <v>98.2</v>
      </c>
      <c r="AC265" s="56">
        <v>97</v>
      </c>
      <c r="AD265" s="56">
        <v>95</v>
      </c>
      <c r="AE265" s="56">
        <v>93</v>
      </c>
      <c r="AF265" s="56">
        <v>86.3</v>
      </c>
      <c r="AG265" s="56">
        <v>95.1</v>
      </c>
      <c r="AH265" s="56">
        <v>95.2</v>
      </c>
      <c r="AI265" s="56">
        <v>94.7</v>
      </c>
      <c r="AJ265" s="56">
        <v>95.7</v>
      </c>
      <c r="AK265" s="56">
        <v>91.7</v>
      </c>
      <c r="AL265" s="56">
        <v>89.5</v>
      </c>
      <c r="AM265" s="56">
        <v>96.7</v>
      </c>
      <c r="AN265" s="56">
        <v>97.8</v>
      </c>
      <c r="AO265" s="56">
        <v>96.3</v>
      </c>
      <c r="AP265" s="56">
        <v>98.2</v>
      </c>
      <c r="AQ265" s="56">
        <v>73.8</v>
      </c>
      <c r="AR265" s="56">
        <v>93.8</v>
      </c>
      <c r="AS265" s="56">
        <v>82.8</v>
      </c>
      <c r="AT265" s="57">
        <v>94.6</v>
      </c>
    </row>
    <row r="266" spans="1:46" x14ac:dyDescent="0.2">
      <c r="A266" s="58" t="s">
        <v>191</v>
      </c>
      <c r="B266" s="57">
        <v>100</v>
      </c>
      <c r="C266" s="57">
        <v>100</v>
      </c>
      <c r="D266" s="57">
        <v>100</v>
      </c>
      <c r="E266" s="57">
        <v>100</v>
      </c>
      <c r="F266" s="57">
        <v>100</v>
      </c>
      <c r="G266" s="57">
        <v>100</v>
      </c>
      <c r="H266" s="57">
        <v>100</v>
      </c>
      <c r="I266" s="57">
        <v>100</v>
      </c>
      <c r="J266" s="57">
        <v>100</v>
      </c>
      <c r="K266" s="57">
        <v>100</v>
      </c>
      <c r="L266" s="57">
        <v>100</v>
      </c>
      <c r="M266" s="57">
        <v>100</v>
      </c>
      <c r="N266" s="57">
        <v>100</v>
      </c>
      <c r="O266" s="57">
        <v>100</v>
      </c>
      <c r="P266" s="57">
        <v>100</v>
      </c>
      <c r="Q266" s="57">
        <v>100</v>
      </c>
      <c r="R266" s="57">
        <v>100</v>
      </c>
      <c r="S266" s="57">
        <v>100</v>
      </c>
      <c r="T266" s="57">
        <v>100</v>
      </c>
      <c r="U266" s="57">
        <v>100</v>
      </c>
      <c r="V266" s="57">
        <v>100</v>
      </c>
      <c r="W266" s="57">
        <v>100</v>
      </c>
      <c r="X266" s="57">
        <v>100</v>
      </c>
      <c r="Y266" s="57">
        <v>100</v>
      </c>
      <c r="Z266" s="57">
        <v>100</v>
      </c>
      <c r="AA266" s="57">
        <v>100</v>
      </c>
      <c r="AB266" s="57">
        <v>100</v>
      </c>
      <c r="AC266" s="57">
        <v>100</v>
      </c>
      <c r="AD266" s="57">
        <v>100</v>
      </c>
      <c r="AE266" s="57">
        <v>100</v>
      </c>
      <c r="AF266" s="57">
        <v>100</v>
      </c>
      <c r="AG266" s="57">
        <v>100</v>
      </c>
      <c r="AH266" s="57">
        <v>100</v>
      </c>
      <c r="AI266" s="57">
        <v>100</v>
      </c>
      <c r="AJ266" s="57">
        <v>100</v>
      </c>
      <c r="AK266" s="57">
        <v>100</v>
      </c>
      <c r="AL266" s="57">
        <v>100</v>
      </c>
      <c r="AM266" s="57">
        <v>100</v>
      </c>
      <c r="AN266" s="57">
        <v>100</v>
      </c>
      <c r="AO266" s="57">
        <v>100</v>
      </c>
      <c r="AP266" s="57">
        <v>100</v>
      </c>
      <c r="AQ266" s="57">
        <v>100</v>
      </c>
      <c r="AR266" s="57">
        <v>100</v>
      </c>
      <c r="AS266" s="57">
        <v>100</v>
      </c>
      <c r="AT266" s="57">
        <v>100</v>
      </c>
    </row>
    <row r="267" spans="1:46" x14ac:dyDescent="0.2">
      <c r="A267" s="59" t="s">
        <v>197</v>
      </c>
    </row>
    <row r="268" spans="1:46" x14ac:dyDescent="0.2">
      <c r="A268" s="59" t="s">
        <v>236</v>
      </c>
    </row>
    <row r="270" spans="1:46" s="62" customFormat="1" ht="21" x14ac:dyDescent="0.2">
      <c r="A270" s="61" t="s">
        <v>238</v>
      </c>
    </row>
    <row r="271" spans="1:46" s="62" customFormat="1" x14ac:dyDescent="0.2"/>
    <row r="272" spans="1:46" s="62" customFormat="1" ht="21" x14ac:dyDescent="0.2">
      <c r="A272" s="61" t="s">
        <v>239</v>
      </c>
    </row>
    <row r="273" spans="1:46" s="62" customFormat="1" x14ac:dyDescent="0.2">
      <c r="A273" s="63" t="s">
        <v>151</v>
      </c>
    </row>
    <row r="274" spans="1:46" s="62" customFormat="1" x14ac:dyDescent="0.2">
      <c r="A274" s="64" t="s">
        <v>240</v>
      </c>
    </row>
    <row r="275" spans="1:46" s="62" customFormat="1" x14ac:dyDescent="0.2">
      <c r="A275" s="65" t="s">
        <v>153</v>
      </c>
    </row>
    <row r="276" spans="1:46" s="62" customFormat="1" x14ac:dyDescent="0.2">
      <c r="A276" s="224" t="s">
        <v>241</v>
      </c>
      <c r="B276" s="226" t="s">
        <v>155</v>
      </c>
      <c r="C276" s="227"/>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c r="AA276" s="227"/>
      <c r="AB276" s="227"/>
      <c r="AC276" s="227"/>
      <c r="AD276" s="227"/>
      <c r="AE276" s="227"/>
      <c r="AF276" s="227"/>
      <c r="AG276" s="227"/>
      <c r="AH276" s="227"/>
      <c r="AI276" s="227"/>
      <c r="AJ276" s="227"/>
      <c r="AK276" s="227"/>
      <c r="AL276" s="227"/>
      <c r="AM276" s="227"/>
      <c r="AN276" s="227"/>
      <c r="AO276" s="227"/>
      <c r="AP276" s="227"/>
      <c r="AQ276" s="227"/>
      <c r="AR276" s="227"/>
      <c r="AS276" s="227"/>
      <c r="AT276" s="228"/>
    </row>
    <row r="277" spans="1:46" s="62" customFormat="1" ht="120" x14ac:dyDescent="0.2">
      <c r="A277" s="225"/>
      <c r="B277" s="66" t="s">
        <v>156</v>
      </c>
      <c r="C277" s="66" t="s">
        <v>157</v>
      </c>
      <c r="D277" s="66" t="s">
        <v>158</v>
      </c>
      <c r="E277" s="66" t="s">
        <v>159</v>
      </c>
      <c r="F277" s="66" t="s">
        <v>160</v>
      </c>
      <c r="G277" s="66" t="s">
        <v>161</v>
      </c>
      <c r="H277" s="66" t="s">
        <v>162</v>
      </c>
      <c r="I277" s="66" t="s">
        <v>163</v>
      </c>
      <c r="J277" s="66" t="s">
        <v>164</v>
      </c>
      <c r="K277" s="66" t="s">
        <v>165</v>
      </c>
      <c r="L277" s="66" t="s">
        <v>166</v>
      </c>
      <c r="M277" s="66" t="s">
        <v>167</v>
      </c>
      <c r="N277" s="66" t="s">
        <v>168</v>
      </c>
      <c r="O277" s="66" t="s">
        <v>169</v>
      </c>
      <c r="P277" s="66" t="s">
        <v>170</v>
      </c>
      <c r="Q277" s="66" t="s">
        <v>171</v>
      </c>
      <c r="R277" s="66" t="s">
        <v>172</v>
      </c>
      <c r="S277" s="66" t="s">
        <v>173</v>
      </c>
      <c r="T277" s="66" t="s">
        <v>174</v>
      </c>
      <c r="U277" s="66" t="s">
        <v>175</v>
      </c>
      <c r="V277" s="66" t="s">
        <v>139</v>
      </c>
      <c r="W277" s="66" t="s">
        <v>140</v>
      </c>
      <c r="X277" s="66" t="s">
        <v>176</v>
      </c>
      <c r="Y277" s="66" t="s">
        <v>177</v>
      </c>
      <c r="Z277" s="66" t="s">
        <v>178</v>
      </c>
      <c r="AA277" s="66" t="s">
        <v>179</v>
      </c>
      <c r="AB277" s="66" t="s">
        <v>180</v>
      </c>
      <c r="AC277" s="66" t="s">
        <v>181</v>
      </c>
      <c r="AD277" s="66" t="s">
        <v>182</v>
      </c>
      <c r="AE277" s="66" t="s">
        <v>183</v>
      </c>
      <c r="AF277" s="66" t="s">
        <v>141</v>
      </c>
      <c r="AG277" s="66" t="s">
        <v>142</v>
      </c>
      <c r="AH277" s="66" t="s">
        <v>143</v>
      </c>
      <c r="AI277" s="66" t="s">
        <v>144</v>
      </c>
      <c r="AJ277" s="66" t="s">
        <v>184</v>
      </c>
      <c r="AK277" s="66" t="s">
        <v>185</v>
      </c>
      <c r="AL277" s="66" t="s">
        <v>186</v>
      </c>
      <c r="AM277" s="66" t="s">
        <v>187</v>
      </c>
      <c r="AN277" s="66" t="s">
        <v>188</v>
      </c>
      <c r="AO277" s="66" t="s">
        <v>189</v>
      </c>
      <c r="AP277" s="66" t="s">
        <v>190</v>
      </c>
      <c r="AQ277" s="66" t="s">
        <v>145</v>
      </c>
      <c r="AR277" s="66" t="s">
        <v>146</v>
      </c>
      <c r="AS277" s="66" t="s">
        <v>147</v>
      </c>
      <c r="AT277" s="66" t="s">
        <v>191</v>
      </c>
    </row>
    <row r="278" spans="1:46" s="62" customFormat="1" ht="12.75" customHeight="1" x14ac:dyDescent="0.2">
      <c r="A278" s="67" t="s">
        <v>207</v>
      </c>
      <c r="B278" s="68">
        <v>13</v>
      </c>
      <c r="C278" s="68">
        <v>2</v>
      </c>
      <c r="D278" s="68">
        <v>4</v>
      </c>
      <c r="E278" s="68">
        <v>16</v>
      </c>
      <c r="F278" s="68">
        <v>17</v>
      </c>
      <c r="G278" s="68">
        <v>29</v>
      </c>
      <c r="H278" s="68">
        <v>8</v>
      </c>
      <c r="I278" s="68">
        <v>9</v>
      </c>
      <c r="J278" s="68">
        <v>18</v>
      </c>
      <c r="K278" s="68">
        <v>5</v>
      </c>
      <c r="L278" s="68">
        <v>12</v>
      </c>
      <c r="M278" s="68">
        <v>24</v>
      </c>
      <c r="N278" s="68">
        <v>3</v>
      </c>
      <c r="O278" s="68">
        <v>14</v>
      </c>
      <c r="P278" s="68">
        <v>5</v>
      </c>
      <c r="Q278" s="68">
        <v>2</v>
      </c>
      <c r="R278" s="68">
        <v>17</v>
      </c>
      <c r="S278" s="68">
        <v>3</v>
      </c>
      <c r="T278" s="68">
        <v>71</v>
      </c>
      <c r="U278" s="68">
        <v>32</v>
      </c>
      <c r="V278" s="68">
        <v>45</v>
      </c>
      <c r="W278" s="68">
        <v>18</v>
      </c>
      <c r="X278" s="68">
        <v>1</v>
      </c>
      <c r="Y278" s="68">
        <v>4</v>
      </c>
      <c r="Z278" s="68">
        <v>1</v>
      </c>
      <c r="AA278" s="68">
        <v>5</v>
      </c>
      <c r="AB278" s="68">
        <v>5</v>
      </c>
      <c r="AC278" s="68">
        <v>10</v>
      </c>
      <c r="AD278" s="68">
        <v>14</v>
      </c>
      <c r="AE278" s="68">
        <v>33</v>
      </c>
      <c r="AF278" s="68">
        <v>39</v>
      </c>
      <c r="AG278" s="68">
        <v>10</v>
      </c>
      <c r="AH278" s="68">
        <v>9</v>
      </c>
      <c r="AI278" s="68">
        <v>40</v>
      </c>
      <c r="AJ278" s="68">
        <v>4</v>
      </c>
      <c r="AK278" s="68">
        <v>1</v>
      </c>
      <c r="AL278" s="68">
        <v>9</v>
      </c>
      <c r="AM278" s="68">
        <v>8</v>
      </c>
      <c r="AN278" s="68">
        <v>1</v>
      </c>
      <c r="AO278" s="68">
        <v>6</v>
      </c>
      <c r="AP278" s="68">
        <v>4</v>
      </c>
      <c r="AQ278" s="68">
        <v>12</v>
      </c>
      <c r="AR278" s="68">
        <v>17</v>
      </c>
      <c r="AS278" s="68">
        <v>9</v>
      </c>
      <c r="AT278" s="68">
        <v>609</v>
      </c>
    </row>
    <row r="279" spans="1:46" s="62" customFormat="1" x14ac:dyDescent="0.2">
      <c r="A279" s="67" t="s">
        <v>208</v>
      </c>
      <c r="B279" s="68">
        <v>4</v>
      </c>
      <c r="C279" s="68">
        <v>1</v>
      </c>
      <c r="D279" s="68">
        <v>1</v>
      </c>
      <c r="E279" s="68">
        <v>3</v>
      </c>
      <c r="F279" s="68">
        <v>0</v>
      </c>
      <c r="G279" s="68">
        <v>0</v>
      </c>
      <c r="H279" s="68">
        <v>1</v>
      </c>
      <c r="I279" s="68">
        <v>3</v>
      </c>
      <c r="J279" s="68">
        <v>2</v>
      </c>
      <c r="K279" s="68">
        <v>4</v>
      </c>
      <c r="L279" s="68">
        <v>1</v>
      </c>
      <c r="M279" s="68">
        <v>0</v>
      </c>
      <c r="N279" s="68">
        <v>1</v>
      </c>
      <c r="O279" s="68">
        <v>1</v>
      </c>
      <c r="P279" s="68">
        <v>0</v>
      </c>
      <c r="Q279" s="68">
        <v>0</v>
      </c>
      <c r="R279" s="68">
        <v>2</v>
      </c>
      <c r="S279" s="68">
        <v>0</v>
      </c>
      <c r="T279" s="68">
        <v>4</v>
      </c>
      <c r="U279" s="68">
        <v>18</v>
      </c>
      <c r="V279" s="68">
        <v>2</v>
      </c>
      <c r="W279" s="68">
        <v>6</v>
      </c>
      <c r="X279" s="68">
        <v>0</v>
      </c>
      <c r="Y279" s="68">
        <v>0</v>
      </c>
      <c r="Z279" s="68">
        <v>0</v>
      </c>
      <c r="AA279" s="68">
        <v>2</v>
      </c>
      <c r="AB279" s="68">
        <v>1</v>
      </c>
      <c r="AC279" s="68">
        <v>0</v>
      </c>
      <c r="AD279" s="68">
        <v>7</v>
      </c>
      <c r="AE279" s="68">
        <v>0</v>
      </c>
      <c r="AF279" s="68">
        <v>1</v>
      </c>
      <c r="AG279" s="68">
        <v>1</v>
      </c>
      <c r="AH279" s="68">
        <v>0</v>
      </c>
      <c r="AI279" s="68">
        <v>9</v>
      </c>
      <c r="AJ279" s="68">
        <v>1</v>
      </c>
      <c r="AK279" s="68">
        <v>0</v>
      </c>
      <c r="AL279" s="68">
        <v>0</v>
      </c>
      <c r="AM279" s="68">
        <v>1</v>
      </c>
      <c r="AN279" s="68">
        <v>0</v>
      </c>
      <c r="AO279" s="68">
        <v>1</v>
      </c>
      <c r="AP279" s="68">
        <v>0</v>
      </c>
      <c r="AQ279" s="68">
        <v>5</v>
      </c>
      <c r="AR279" s="68">
        <v>1</v>
      </c>
      <c r="AS279" s="68">
        <v>2</v>
      </c>
      <c r="AT279" s="68">
        <v>86</v>
      </c>
    </row>
    <row r="280" spans="1:46" s="62" customFormat="1" x14ac:dyDescent="0.2">
      <c r="A280" s="67" t="s">
        <v>191</v>
      </c>
      <c r="B280" s="68">
        <v>17</v>
      </c>
      <c r="C280" s="68">
        <v>3</v>
      </c>
      <c r="D280" s="68">
        <v>5</v>
      </c>
      <c r="E280" s="68">
        <v>19</v>
      </c>
      <c r="F280" s="68">
        <v>17</v>
      </c>
      <c r="G280" s="68">
        <v>29</v>
      </c>
      <c r="H280" s="68">
        <v>9</v>
      </c>
      <c r="I280" s="68">
        <v>12</v>
      </c>
      <c r="J280" s="68">
        <v>20</v>
      </c>
      <c r="K280" s="68">
        <v>9</v>
      </c>
      <c r="L280" s="68">
        <v>13</v>
      </c>
      <c r="M280" s="68">
        <v>24</v>
      </c>
      <c r="N280" s="68">
        <v>4</v>
      </c>
      <c r="O280" s="68">
        <v>15</v>
      </c>
      <c r="P280" s="68">
        <v>5</v>
      </c>
      <c r="Q280" s="68">
        <v>2</v>
      </c>
      <c r="R280" s="68">
        <v>19</v>
      </c>
      <c r="S280" s="68">
        <v>3</v>
      </c>
      <c r="T280" s="68">
        <v>75</v>
      </c>
      <c r="U280" s="68">
        <v>50</v>
      </c>
      <c r="V280" s="68">
        <v>47</v>
      </c>
      <c r="W280" s="68">
        <v>24</v>
      </c>
      <c r="X280" s="68">
        <v>1</v>
      </c>
      <c r="Y280" s="68">
        <v>4</v>
      </c>
      <c r="Z280" s="68">
        <v>1</v>
      </c>
      <c r="AA280" s="68">
        <v>7</v>
      </c>
      <c r="AB280" s="68">
        <v>6</v>
      </c>
      <c r="AC280" s="68">
        <v>10</v>
      </c>
      <c r="AD280" s="68">
        <v>21</v>
      </c>
      <c r="AE280" s="68">
        <v>33</v>
      </c>
      <c r="AF280" s="68">
        <v>40</v>
      </c>
      <c r="AG280" s="68">
        <v>11</v>
      </c>
      <c r="AH280" s="68">
        <v>9</v>
      </c>
      <c r="AI280" s="68">
        <v>49</v>
      </c>
      <c r="AJ280" s="68">
        <v>5</v>
      </c>
      <c r="AK280" s="68">
        <v>1</v>
      </c>
      <c r="AL280" s="68">
        <v>9</v>
      </c>
      <c r="AM280" s="68">
        <v>9</v>
      </c>
      <c r="AN280" s="68">
        <v>1</v>
      </c>
      <c r="AO280" s="68">
        <v>7</v>
      </c>
      <c r="AP280" s="68">
        <v>4</v>
      </c>
      <c r="AQ280" s="68">
        <v>17</v>
      </c>
      <c r="AR280" s="68">
        <v>18</v>
      </c>
      <c r="AS280" s="68">
        <v>11</v>
      </c>
      <c r="AT280" s="68">
        <v>695</v>
      </c>
    </row>
    <row r="281" spans="1:46" s="62" customFormat="1" x14ac:dyDescent="0.2">
      <c r="A281" s="69" t="s">
        <v>242</v>
      </c>
    </row>
    <row r="282" spans="1:46" s="62" customFormat="1" x14ac:dyDescent="0.2">
      <c r="A282" s="69" t="s">
        <v>243</v>
      </c>
    </row>
    <row r="283" spans="1:46" s="62" customFormat="1" x14ac:dyDescent="0.2"/>
    <row r="284" spans="1:46" s="62" customFormat="1" x14ac:dyDescent="0.2">
      <c r="A284" s="63" t="s">
        <v>199</v>
      </c>
    </row>
    <row r="285" spans="1:46" s="62" customFormat="1" x14ac:dyDescent="0.2">
      <c r="A285" s="64" t="s">
        <v>240</v>
      </c>
    </row>
    <row r="286" spans="1:46" s="62" customFormat="1" x14ac:dyDescent="0.2">
      <c r="A286" s="65" t="s">
        <v>200</v>
      </c>
    </row>
    <row r="287" spans="1:46" s="62" customFormat="1" x14ac:dyDescent="0.2">
      <c r="A287" s="224" t="s">
        <v>241</v>
      </c>
      <c r="B287" s="226" t="s">
        <v>155</v>
      </c>
      <c r="C287" s="227"/>
      <c r="D287" s="227"/>
      <c r="E287" s="227"/>
      <c r="F287" s="227"/>
      <c r="G287" s="227"/>
      <c r="H287" s="227"/>
      <c r="I287" s="227"/>
      <c r="J287" s="227"/>
      <c r="K287" s="227"/>
      <c r="L287" s="227"/>
      <c r="M287" s="227"/>
      <c r="N287" s="227"/>
      <c r="O287" s="227"/>
      <c r="P287" s="227"/>
      <c r="Q287" s="227"/>
      <c r="R287" s="227"/>
      <c r="S287" s="227"/>
      <c r="T287" s="227"/>
      <c r="U287" s="227"/>
      <c r="V287" s="227"/>
      <c r="W287" s="227"/>
      <c r="X287" s="227"/>
      <c r="Y287" s="227"/>
      <c r="Z287" s="227"/>
      <c r="AA287" s="227"/>
      <c r="AB287" s="227"/>
      <c r="AC287" s="227"/>
      <c r="AD287" s="227"/>
      <c r="AE287" s="227"/>
      <c r="AF287" s="227"/>
      <c r="AG287" s="227"/>
      <c r="AH287" s="227"/>
      <c r="AI287" s="227"/>
      <c r="AJ287" s="227"/>
      <c r="AK287" s="227"/>
      <c r="AL287" s="227"/>
      <c r="AM287" s="227"/>
      <c r="AN287" s="227"/>
      <c r="AO287" s="227"/>
      <c r="AP287" s="227"/>
      <c r="AQ287" s="227"/>
      <c r="AR287" s="227"/>
      <c r="AS287" s="227"/>
      <c r="AT287" s="228"/>
    </row>
    <row r="288" spans="1:46" s="62" customFormat="1" ht="120" x14ac:dyDescent="0.2">
      <c r="A288" s="225"/>
      <c r="B288" s="66" t="s">
        <v>156</v>
      </c>
      <c r="C288" s="66" t="s">
        <v>157</v>
      </c>
      <c r="D288" s="66" t="s">
        <v>158</v>
      </c>
      <c r="E288" s="66" t="s">
        <v>159</v>
      </c>
      <c r="F288" s="66" t="s">
        <v>160</v>
      </c>
      <c r="G288" s="66" t="s">
        <v>161</v>
      </c>
      <c r="H288" s="66" t="s">
        <v>162</v>
      </c>
      <c r="I288" s="66" t="s">
        <v>163</v>
      </c>
      <c r="J288" s="66" t="s">
        <v>164</v>
      </c>
      <c r="K288" s="66" t="s">
        <v>165</v>
      </c>
      <c r="L288" s="66" t="s">
        <v>166</v>
      </c>
      <c r="M288" s="66" t="s">
        <v>167</v>
      </c>
      <c r="N288" s="66" t="s">
        <v>168</v>
      </c>
      <c r="O288" s="66" t="s">
        <v>169</v>
      </c>
      <c r="P288" s="66" t="s">
        <v>170</v>
      </c>
      <c r="Q288" s="66" t="s">
        <v>171</v>
      </c>
      <c r="R288" s="66" t="s">
        <v>172</v>
      </c>
      <c r="S288" s="66" t="s">
        <v>173</v>
      </c>
      <c r="T288" s="66" t="s">
        <v>174</v>
      </c>
      <c r="U288" s="66" t="s">
        <v>175</v>
      </c>
      <c r="V288" s="66" t="s">
        <v>139</v>
      </c>
      <c r="W288" s="66" t="s">
        <v>140</v>
      </c>
      <c r="X288" s="66" t="s">
        <v>176</v>
      </c>
      <c r="Y288" s="66" t="s">
        <v>177</v>
      </c>
      <c r="Z288" s="66" t="s">
        <v>178</v>
      </c>
      <c r="AA288" s="66" t="s">
        <v>179</v>
      </c>
      <c r="AB288" s="66" t="s">
        <v>180</v>
      </c>
      <c r="AC288" s="66" t="s">
        <v>181</v>
      </c>
      <c r="AD288" s="66" t="s">
        <v>182</v>
      </c>
      <c r="AE288" s="66" t="s">
        <v>183</v>
      </c>
      <c r="AF288" s="66" t="s">
        <v>141</v>
      </c>
      <c r="AG288" s="66" t="s">
        <v>142</v>
      </c>
      <c r="AH288" s="66" t="s">
        <v>143</v>
      </c>
      <c r="AI288" s="66" t="s">
        <v>144</v>
      </c>
      <c r="AJ288" s="66" t="s">
        <v>184</v>
      </c>
      <c r="AK288" s="66" t="s">
        <v>185</v>
      </c>
      <c r="AL288" s="66" t="s">
        <v>186</v>
      </c>
      <c r="AM288" s="66" t="s">
        <v>187</v>
      </c>
      <c r="AN288" s="66" t="s">
        <v>188</v>
      </c>
      <c r="AO288" s="66" t="s">
        <v>189</v>
      </c>
      <c r="AP288" s="66" t="s">
        <v>190</v>
      </c>
      <c r="AQ288" s="66" t="s">
        <v>145</v>
      </c>
      <c r="AR288" s="66" t="s">
        <v>146</v>
      </c>
      <c r="AS288" s="66" t="s">
        <v>147</v>
      </c>
      <c r="AT288" s="66" t="s">
        <v>191</v>
      </c>
    </row>
    <row r="289" spans="1:46" s="62" customFormat="1" ht="12.75" customHeight="1" x14ac:dyDescent="0.2">
      <c r="A289" s="67" t="s">
        <v>207</v>
      </c>
      <c r="B289" s="68">
        <v>76.5</v>
      </c>
      <c r="C289" s="68">
        <v>66.7</v>
      </c>
      <c r="D289" s="68">
        <v>80</v>
      </c>
      <c r="E289" s="68">
        <v>84.2</v>
      </c>
      <c r="F289" s="68">
        <v>100</v>
      </c>
      <c r="G289" s="68">
        <v>100</v>
      </c>
      <c r="H289" s="68">
        <v>88.9</v>
      </c>
      <c r="I289" s="68">
        <v>75</v>
      </c>
      <c r="J289" s="68">
        <v>90</v>
      </c>
      <c r="K289" s="68">
        <v>55.6</v>
      </c>
      <c r="L289" s="68">
        <v>92.3</v>
      </c>
      <c r="M289" s="68">
        <v>100</v>
      </c>
      <c r="N289" s="68">
        <v>75</v>
      </c>
      <c r="O289" s="68">
        <v>93.3</v>
      </c>
      <c r="P289" s="68">
        <v>100</v>
      </c>
      <c r="Q289" s="68">
        <v>100</v>
      </c>
      <c r="R289" s="68">
        <v>89.5</v>
      </c>
      <c r="S289" s="68">
        <v>100</v>
      </c>
      <c r="T289" s="68">
        <v>94.7</v>
      </c>
      <c r="U289" s="68">
        <v>64</v>
      </c>
      <c r="V289" s="68">
        <v>95.7</v>
      </c>
      <c r="W289" s="68">
        <v>75</v>
      </c>
      <c r="X289" s="68">
        <v>100</v>
      </c>
      <c r="Y289" s="68">
        <v>100</v>
      </c>
      <c r="Z289" s="68">
        <v>100</v>
      </c>
      <c r="AA289" s="68">
        <v>71.400000000000006</v>
      </c>
      <c r="AB289" s="68">
        <v>83.3</v>
      </c>
      <c r="AC289" s="68">
        <v>100</v>
      </c>
      <c r="AD289" s="68">
        <v>66.7</v>
      </c>
      <c r="AE289" s="68">
        <v>100</v>
      </c>
      <c r="AF289" s="68">
        <v>97.5</v>
      </c>
      <c r="AG289" s="68">
        <v>90.9</v>
      </c>
      <c r="AH289" s="68">
        <v>100</v>
      </c>
      <c r="AI289" s="68">
        <v>81.599999999999994</v>
      </c>
      <c r="AJ289" s="68">
        <v>80</v>
      </c>
      <c r="AK289" s="68">
        <v>100</v>
      </c>
      <c r="AL289" s="68">
        <v>100</v>
      </c>
      <c r="AM289" s="68">
        <v>88.9</v>
      </c>
      <c r="AN289" s="68">
        <v>100</v>
      </c>
      <c r="AO289" s="68">
        <v>85.7</v>
      </c>
      <c r="AP289" s="68">
        <v>100</v>
      </c>
      <c r="AQ289" s="68">
        <v>70.599999999999994</v>
      </c>
      <c r="AR289" s="68">
        <v>94.4</v>
      </c>
      <c r="AS289" s="68">
        <v>81.8</v>
      </c>
      <c r="AT289" s="68">
        <v>87.6</v>
      </c>
    </row>
    <row r="290" spans="1:46" s="62" customFormat="1" x14ac:dyDescent="0.2">
      <c r="A290" s="67" t="s">
        <v>208</v>
      </c>
      <c r="B290" s="68">
        <v>23.5</v>
      </c>
      <c r="C290" s="68">
        <v>33.299999999999997</v>
      </c>
      <c r="D290" s="68">
        <v>20</v>
      </c>
      <c r="E290" s="68">
        <v>15.8</v>
      </c>
      <c r="F290" s="68">
        <v>0</v>
      </c>
      <c r="G290" s="68">
        <v>0</v>
      </c>
      <c r="H290" s="68">
        <v>11.1</v>
      </c>
      <c r="I290" s="68">
        <v>25</v>
      </c>
      <c r="J290" s="68">
        <v>10</v>
      </c>
      <c r="K290" s="68">
        <v>44.4</v>
      </c>
      <c r="L290" s="68">
        <v>7.7</v>
      </c>
      <c r="M290" s="68">
        <v>0</v>
      </c>
      <c r="N290" s="68">
        <v>25</v>
      </c>
      <c r="O290" s="68">
        <v>6.7</v>
      </c>
      <c r="P290" s="68">
        <v>0</v>
      </c>
      <c r="Q290" s="68">
        <v>0</v>
      </c>
      <c r="R290" s="68">
        <v>10.5</v>
      </c>
      <c r="S290" s="68">
        <v>0</v>
      </c>
      <c r="T290" s="68">
        <v>5.3</v>
      </c>
      <c r="U290" s="68">
        <v>36</v>
      </c>
      <c r="V290" s="68">
        <v>4.3</v>
      </c>
      <c r="W290" s="68">
        <v>25</v>
      </c>
      <c r="X290" s="68">
        <v>0</v>
      </c>
      <c r="Y290" s="68">
        <v>0</v>
      </c>
      <c r="Z290" s="68">
        <v>0</v>
      </c>
      <c r="AA290" s="68">
        <v>28.6</v>
      </c>
      <c r="AB290" s="68">
        <v>16.7</v>
      </c>
      <c r="AC290" s="68">
        <v>0</v>
      </c>
      <c r="AD290" s="68">
        <v>33.299999999999997</v>
      </c>
      <c r="AE290" s="68">
        <v>0</v>
      </c>
      <c r="AF290" s="68">
        <v>2.5</v>
      </c>
      <c r="AG290" s="68">
        <v>9.1</v>
      </c>
      <c r="AH290" s="68">
        <v>0</v>
      </c>
      <c r="AI290" s="68">
        <v>18.399999999999999</v>
      </c>
      <c r="AJ290" s="68">
        <v>20</v>
      </c>
      <c r="AK290" s="68">
        <v>0</v>
      </c>
      <c r="AL290" s="68">
        <v>0</v>
      </c>
      <c r="AM290" s="68">
        <v>11.1</v>
      </c>
      <c r="AN290" s="68">
        <v>0</v>
      </c>
      <c r="AO290" s="68">
        <v>14.3</v>
      </c>
      <c r="AP290" s="68">
        <v>0</v>
      </c>
      <c r="AQ290" s="68">
        <v>29.4</v>
      </c>
      <c r="AR290" s="68">
        <v>5.6</v>
      </c>
      <c r="AS290" s="68">
        <v>18.2</v>
      </c>
      <c r="AT290" s="68">
        <v>12.4</v>
      </c>
    </row>
    <row r="291" spans="1:46" s="62" customFormat="1" x14ac:dyDescent="0.2">
      <c r="A291" s="67" t="s">
        <v>191</v>
      </c>
      <c r="B291" s="68">
        <v>100</v>
      </c>
      <c r="C291" s="68">
        <v>100</v>
      </c>
      <c r="D291" s="68">
        <v>100</v>
      </c>
      <c r="E291" s="68">
        <v>100</v>
      </c>
      <c r="F291" s="68">
        <v>100</v>
      </c>
      <c r="G291" s="68">
        <v>100</v>
      </c>
      <c r="H291" s="68">
        <v>100</v>
      </c>
      <c r="I291" s="68">
        <v>100</v>
      </c>
      <c r="J291" s="68">
        <v>100</v>
      </c>
      <c r="K291" s="68">
        <v>100</v>
      </c>
      <c r="L291" s="68">
        <v>100</v>
      </c>
      <c r="M291" s="68">
        <v>100</v>
      </c>
      <c r="N291" s="68">
        <v>100</v>
      </c>
      <c r="O291" s="68">
        <v>100</v>
      </c>
      <c r="P291" s="68">
        <v>100</v>
      </c>
      <c r="Q291" s="68">
        <v>100</v>
      </c>
      <c r="R291" s="68">
        <v>100</v>
      </c>
      <c r="S291" s="68">
        <v>100</v>
      </c>
      <c r="T291" s="68">
        <v>100</v>
      </c>
      <c r="U291" s="68">
        <v>100</v>
      </c>
      <c r="V291" s="68">
        <v>100</v>
      </c>
      <c r="W291" s="68">
        <v>100</v>
      </c>
      <c r="X291" s="68">
        <v>100</v>
      </c>
      <c r="Y291" s="68">
        <v>100</v>
      </c>
      <c r="Z291" s="68">
        <v>100</v>
      </c>
      <c r="AA291" s="68">
        <v>100</v>
      </c>
      <c r="AB291" s="68">
        <v>100</v>
      </c>
      <c r="AC291" s="68">
        <v>100</v>
      </c>
      <c r="AD291" s="68">
        <v>100</v>
      </c>
      <c r="AE291" s="68">
        <v>100</v>
      </c>
      <c r="AF291" s="68">
        <v>100</v>
      </c>
      <c r="AG291" s="68">
        <v>100</v>
      </c>
      <c r="AH291" s="68">
        <v>100</v>
      </c>
      <c r="AI291" s="68">
        <v>100</v>
      </c>
      <c r="AJ291" s="68">
        <v>100</v>
      </c>
      <c r="AK291" s="68">
        <v>100</v>
      </c>
      <c r="AL291" s="68">
        <v>100</v>
      </c>
      <c r="AM291" s="68">
        <v>100</v>
      </c>
      <c r="AN291" s="68">
        <v>100</v>
      </c>
      <c r="AO291" s="68">
        <v>100</v>
      </c>
      <c r="AP291" s="68">
        <v>100</v>
      </c>
      <c r="AQ291" s="68">
        <v>100</v>
      </c>
      <c r="AR291" s="68">
        <v>100</v>
      </c>
      <c r="AS291" s="68">
        <v>100</v>
      </c>
      <c r="AT291" s="68">
        <v>100</v>
      </c>
    </row>
    <row r="292" spans="1:46" s="62" customFormat="1" x14ac:dyDescent="0.2">
      <c r="A292" s="69" t="s">
        <v>242</v>
      </c>
    </row>
    <row r="293" spans="1:46" s="62" customFormat="1" x14ac:dyDescent="0.2">
      <c r="A293" s="69" t="s">
        <v>243</v>
      </c>
    </row>
    <row r="294" spans="1:46" s="62" customFormat="1" x14ac:dyDescent="0.2">
      <c r="A294" s="69" t="s">
        <v>244</v>
      </c>
    </row>
    <row r="295" spans="1:46" s="62" customFormat="1" x14ac:dyDescent="0.2">
      <c r="A295" s="69" t="s">
        <v>243</v>
      </c>
    </row>
    <row r="297" spans="1:46" x14ac:dyDescent="0.2">
      <c r="A297" s="50" t="s">
        <v>245</v>
      </c>
    </row>
    <row r="298" spans="1:46" x14ac:dyDescent="0.2">
      <c r="A298" s="51" t="s">
        <v>246</v>
      </c>
    </row>
    <row r="299" spans="1:46" x14ac:dyDescent="0.2">
      <c r="A299" s="52" t="s">
        <v>153</v>
      </c>
    </row>
    <row r="300" spans="1:46" x14ac:dyDescent="0.2">
      <c r="A300" s="219" t="s">
        <v>247</v>
      </c>
      <c r="B300" s="221" t="s">
        <v>155</v>
      </c>
      <c r="C300" s="222"/>
      <c r="D300" s="222"/>
      <c r="E300" s="222"/>
      <c r="F300" s="222"/>
      <c r="G300" s="222"/>
      <c r="H300" s="222"/>
      <c r="I300" s="222"/>
      <c r="J300" s="222"/>
      <c r="K300" s="222"/>
      <c r="L300" s="222"/>
      <c r="M300" s="222"/>
      <c r="N300" s="222"/>
      <c r="O300" s="222"/>
      <c r="P300" s="222"/>
      <c r="Q300" s="222"/>
      <c r="R300" s="222"/>
      <c r="S300" s="222"/>
      <c r="T300" s="222"/>
      <c r="U300" s="222"/>
      <c r="V300" s="222"/>
      <c r="W300" s="222"/>
      <c r="X300" s="222"/>
      <c r="Y300" s="222"/>
      <c r="Z300" s="222"/>
      <c r="AA300" s="222"/>
      <c r="AB300" s="222"/>
      <c r="AC300" s="222"/>
      <c r="AD300" s="222"/>
      <c r="AE300" s="222"/>
      <c r="AF300" s="222"/>
      <c r="AG300" s="222"/>
      <c r="AH300" s="222"/>
      <c r="AI300" s="222"/>
      <c r="AJ300" s="222"/>
      <c r="AK300" s="222"/>
      <c r="AL300" s="222"/>
      <c r="AM300" s="222"/>
      <c r="AN300" s="222"/>
      <c r="AO300" s="222"/>
      <c r="AP300" s="222"/>
      <c r="AQ300" s="222"/>
      <c r="AR300" s="222"/>
      <c r="AS300" s="222"/>
      <c r="AT300" s="223"/>
    </row>
    <row r="301" spans="1:46" ht="120" x14ac:dyDescent="0.2">
      <c r="A301" s="220"/>
      <c r="B301" s="53" t="s">
        <v>156</v>
      </c>
      <c r="C301" s="53" t="s">
        <v>157</v>
      </c>
      <c r="D301" s="53" t="s">
        <v>158</v>
      </c>
      <c r="E301" s="53" t="s">
        <v>159</v>
      </c>
      <c r="F301" s="53" t="s">
        <v>160</v>
      </c>
      <c r="G301" s="53" t="s">
        <v>161</v>
      </c>
      <c r="H301" s="53" t="s">
        <v>162</v>
      </c>
      <c r="I301" s="53" t="s">
        <v>163</v>
      </c>
      <c r="J301" s="53" t="s">
        <v>164</v>
      </c>
      <c r="K301" s="53" t="s">
        <v>165</v>
      </c>
      <c r="L301" s="53" t="s">
        <v>166</v>
      </c>
      <c r="M301" s="53" t="s">
        <v>167</v>
      </c>
      <c r="N301" s="53" t="s">
        <v>168</v>
      </c>
      <c r="O301" s="53" t="s">
        <v>169</v>
      </c>
      <c r="P301" s="53" t="s">
        <v>170</v>
      </c>
      <c r="Q301" s="53" t="s">
        <v>171</v>
      </c>
      <c r="R301" s="53" t="s">
        <v>172</v>
      </c>
      <c r="S301" s="53" t="s">
        <v>173</v>
      </c>
      <c r="T301" s="53" t="s">
        <v>174</v>
      </c>
      <c r="U301" s="53" t="s">
        <v>175</v>
      </c>
      <c r="V301" s="53" t="s">
        <v>139</v>
      </c>
      <c r="W301" s="53" t="s">
        <v>140</v>
      </c>
      <c r="X301" s="53" t="s">
        <v>176</v>
      </c>
      <c r="Y301" s="53" t="s">
        <v>177</v>
      </c>
      <c r="Z301" s="53" t="s">
        <v>178</v>
      </c>
      <c r="AA301" s="53" t="s">
        <v>179</v>
      </c>
      <c r="AB301" s="53" t="s">
        <v>180</v>
      </c>
      <c r="AC301" s="53" t="s">
        <v>181</v>
      </c>
      <c r="AD301" s="53" t="s">
        <v>182</v>
      </c>
      <c r="AE301" s="53" t="s">
        <v>183</v>
      </c>
      <c r="AF301" s="53" t="s">
        <v>141</v>
      </c>
      <c r="AG301" s="53" t="s">
        <v>142</v>
      </c>
      <c r="AH301" s="53" t="s">
        <v>143</v>
      </c>
      <c r="AI301" s="53" t="s">
        <v>144</v>
      </c>
      <c r="AJ301" s="53" t="s">
        <v>184</v>
      </c>
      <c r="AK301" s="53" t="s">
        <v>185</v>
      </c>
      <c r="AL301" s="53" t="s">
        <v>186</v>
      </c>
      <c r="AM301" s="53" t="s">
        <v>187</v>
      </c>
      <c r="AN301" s="53" t="s">
        <v>188</v>
      </c>
      <c r="AO301" s="53" t="s">
        <v>189</v>
      </c>
      <c r="AP301" s="53" t="s">
        <v>190</v>
      </c>
      <c r="AQ301" s="53" t="s">
        <v>145</v>
      </c>
      <c r="AR301" s="53" t="s">
        <v>146</v>
      </c>
      <c r="AS301" s="53" t="s">
        <v>147</v>
      </c>
      <c r="AT301" s="54" t="s">
        <v>191</v>
      </c>
    </row>
    <row r="302" spans="1:46" x14ac:dyDescent="0.2">
      <c r="A302" s="55" t="s">
        <v>207</v>
      </c>
      <c r="B302" s="56">
        <v>792</v>
      </c>
      <c r="C302" s="56">
        <v>97</v>
      </c>
      <c r="D302" s="56">
        <v>206</v>
      </c>
      <c r="E302" s="56">
        <v>226</v>
      </c>
      <c r="F302" s="56">
        <v>312</v>
      </c>
      <c r="G302" s="56">
        <v>422</v>
      </c>
      <c r="H302" s="56">
        <v>387</v>
      </c>
      <c r="I302" s="56">
        <v>544</v>
      </c>
      <c r="J302" s="56">
        <v>345</v>
      </c>
      <c r="K302" s="56">
        <v>606</v>
      </c>
      <c r="L302" s="56">
        <v>324</v>
      </c>
      <c r="M302" s="56">
        <v>500</v>
      </c>
      <c r="N302" s="56">
        <v>626</v>
      </c>
      <c r="O302" s="56">
        <v>205</v>
      </c>
      <c r="P302" s="56">
        <v>207</v>
      </c>
      <c r="Q302" s="56">
        <v>152</v>
      </c>
      <c r="R302" s="56">
        <v>369</v>
      </c>
      <c r="S302" s="56">
        <v>111</v>
      </c>
      <c r="T302" s="56">
        <v>174</v>
      </c>
      <c r="U302" s="56">
        <v>125</v>
      </c>
      <c r="V302" s="56">
        <v>61</v>
      </c>
      <c r="W302" s="56">
        <v>67</v>
      </c>
      <c r="X302" s="56">
        <v>77</v>
      </c>
      <c r="Y302" s="56">
        <v>306</v>
      </c>
      <c r="Z302" s="56">
        <v>23</v>
      </c>
      <c r="AA302" s="56">
        <v>194</v>
      </c>
      <c r="AB302" s="56">
        <v>291</v>
      </c>
      <c r="AC302" s="56">
        <v>280</v>
      </c>
      <c r="AD302" s="56">
        <v>399</v>
      </c>
      <c r="AE302" s="56">
        <v>432</v>
      </c>
      <c r="AF302" s="56">
        <v>285</v>
      </c>
      <c r="AG302" s="56">
        <v>215</v>
      </c>
      <c r="AH302" s="56">
        <v>181</v>
      </c>
      <c r="AI302" s="56">
        <v>839</v>
      </c>
      <c r="AJ302" s="56">
        <v>105</v>
      </c>
      <c r="AK302" s="56">
        <v>12</v>
      </c>
      <c r="AL302" s="56">
        <v>85</v>
      </c>
      <c r="AM302" s="56">
        <v>250</v>
      </c>
      <c r="AN302" s="56">
        <v>42</v>
      </c>
      <c r="AO302" s="56">
        <v>179</v>
      </c>
      <c r="AP302" s="56">
        <v>205</v>
      </c>
      <c r="AQ302" s="56">
        <v>61</v>
      </c>
      <c r="AR302" s="56">
        <v>252</v>
      </c>
      <c r="AS302" s="56">
        <v>48</v>
      </c>
      <c r="AT302" s="57">
        <v>11619</v>
      </c>
    </row>
    <row r="303" spans="1:46" x14ac:dyDescent="0.2">
      <c r="A303" s="55" t="s">
        <v>208</v>
      </c>
      <c r="B303" s="56">
        <v>78</v>
      </c>
      <c r="C303" s="56">
        <v>19</v>
      </c>
      <c r="D303" s="56">
        <v>21</v>
      </c>
      <c r="E303" s="56">
        <v>13</v>
      </c>
      <c r="F303" s="56">
        <v>34</v>
      </c>
      <c r="G303" s="56">
        <v>2</v>
      </c>
      <c r="H303" s="56">
        <v>44</v>
      </c>
      <c r="I303" s="56">
        <v>39</v>
      </c>
      <c r="J303" s="56">
        <v>28</v>
      </c>
      <c r="K303" s="56">
        <v>129</v>
      </c>
      <c r="L303" s="56">
        <v>38</v>
      </c>
      <c r="M303" s="56">
        <v>74</v>
      </c>
      <c r="N303" s="56">
        <v>119</v>
      </c>
      <c r="O303" s="56">
        <v>8</v>
      </c>
      <c r="P303" s="56">
        <v>21</v>
      </c>
      <c r="Q303" s="56">
        <v>14</v>
      </c>
      <c r="R303" s="56">
        <v>19</v>
      </c>
      <c r="S303" s="56">
        <v>13</v>
      </c>
      <c r="T303" s="56">
        <v>6</v>
      </c>
      <c r="U303" s="56">
        <v>10</v>
      </c>
      <c r="V303" s="56">
        <v>4</v>
      </c>
      <c r="W303" s="56">
        <v>1</v>
      </c>
      <c r="X303" s="56">
        <v>0</v>
      </c>
      <c r="Y303" s="56">
        <v>18</v>
      </c>
      <c r="Z303" s="56">
        <v>2</v>
      </c>
      <c r="AA303" s="56">
        <v>22</v>
      </c>
      <c r="AB303" s="56">
        <v>50</v>
      </c>
      <c r="AC303" s="56">
        <v>50</v>
      </c>
      <c r="AD303" s="56">
        <v>21</v>
      </c>
      <c r="AE303" s="56">
        <v>39</v>
      </c>
      <c r="AF303" s="56">
        <v>7</v>
      </c>
      <c r="AG303" s="56">
        <v>11</v>
      </c>
      <c r="AH303" s="56">
        <v>6</v>
      </c>
      <c r="AI303" s="56">
        <v>87</v>
      </c>
      <c r="AJ303" s="56">
        <v>10</v>
      </c>
      <c r="AK303" s="56">
        <v>0</v>
      </c>
      <c r="AL303" s="56">
        <v>1</v>
      </c>
      <c r="AM303" s="56">
        <v>25</v>
      </c>
      <c r="AN303" s="56">
        <v>3</v>
      </c>
      <c r="AO303" s="56">
        <v>12</v>
      </c>
      <c r="AP303" s="56">
        <v>19</v>
      </c>
      <c r="AQ303" s="56">
        <v>4</v>
      </c>
      <c r="AR303" s="56">
        <v>40</v>
      </c>
      <c r="AS303" s="56">
        <v>16</v>
      </c>
      <c r="AT303" s="57">
        <v>1177</v>
      </c>
    </row>
    <row r="304" spans="1:46" x14ac:dyDescent="0.2">
      <c r="A304" s="58" t="s">
        <v>191</v>
      </c>
      <c r="B304" s="57">
        <v>870</v>
      </c>
      <c r="C304" s="57">
        <v>116</v>
      </c>
      <c r="D304" s="57">
        <v>227</v>
      </c>
      <c r="E304" s="57">
        <v>239</v>
      </c>
      <c r="F304" s="57">
        <v>346</v>
      </c>
      <c r="G304" s="57">
        <v>424</v>
      </c>
      <c r="H304" s="57">
        <v>431</v>
      </c>
      <c r="I304" s="57">
        <v>583</v>
      </c>
      <c r="J304" s="57">
        <v>373</v>
      </c>
      <c r="K304" s="57">
        <v>735</v>
      </c>
      <c r="L304" s="57">
        <v>362</v>
      </c>
      <c r="M304" s="57">
        <v>574</v>
      </c>
      <c r="N304" s="57">
        <v>745</v>
      </c>
      <c r="O304" s="57">
        <v>213</v>
      </c>
      <c r="P304" s="57">
        <v>228</v>
      </c>
      <c r="Q304" s="57">
        <v>166</v>
      </c>
      <c r="R304" s="57">
        <v>388</v>
      </c>
      <c r="S304" s="57">
        <v>124</v>
      </c>
      <c r="T304" s="57">
        <v>180</v>
      </c>
      <c r="U304" s="57">
        <v>135</v>
      </c>
      <c r="V304" s="57">
        <v>65</v>
      </c>
      <c r="W304" s="57">
        <v>68</v>
      </c>
      <c r="X304" s="57">
        <v>77</v>
      </c>
      <c r="Y304" s="57">
        <v>324</v>
      </c>
      <c r="Z304" s="57">
        <v>25</v>
      </c>
      <c r="AA304" s="57">
        <v>216</v>
      </c>
      <c r="AB304" s="57">
        <v>341</v>
      </c>
      <c r="AC304" s="57">
        <v>330</v>
      </c>
      <c r="AD304" s="57">
        <v>420</v>
      </c>
      <c r="AE304" s="57">
        <v>471</v>
      </c>
      <c r="AF304" s="57">
        <v>292</v>
      </c>
      <c r="AG304" s="57">
        <v>226</v>
      </c>
      <c r="AH304" s="57">
        <v>187</v>
      </c>
      <c r="AI304" s="57">
        <v>926</v>
      </c>
      <c r="AJ304" s="57">
        <v>115</v>
      </c>
      <c r="AK304" s="57">
        <v>12</v>
      </c>
      <c r="AL304" s="57">
        <v>86</v>
      </c>
      <c r="AM304" s="57">
        <v>275</v>
      </c>
      <c r="AN304" s="57">
        <v>45</v>
      </c>
      <c r="AO304" s="57">
        <v>191</v>
      </c>
      <c r="AP304" s="57">
        <v>224</v>
      </c>
      <c r="AQ304" s="57">
        <v>65</v>
      </c>
      <c r="AR304" s="57">
        <v>292</v>
      </c>
      <c r="AS304" s="57">
        <v>64</v>
      </c>
      <c r="AT304" s="57">
        <v>12796</v>
      </c>
    </row>
    <row r="305" spans="1:46" x14ac:dyDescent="0.2">
      <c r="A305" s="59" t="s">
        <v>197</v>
      </c>
    </row>
    <row r="306" spans="1:46" x14ac:dyDescent="0.2">
      <c r="A306" s="59" t="s">
        <v>248</v>
      </c>
    </row>
    <row r="308" spans="1:46" x14ac:dyDescent="0.2">
      <c r="A308" s="50" t="s">
        <v>249</v>
      </c>
    </row>
    <row r="309" spans="1:46" x14ac:dyDescent="0.2">
      <c r="A309" s="51" t="s">
        <v>246</v>
      </c>
    </row>
    <row r="310" spans="1:46" x14ac:dyDescent="0.2">
      <c r="A310" s="52" t="s">
        <v>200</v>
      </c>
    </row>
    <row r="311" spans="1:46" x14ac:dyDescent="0.2">
      <c r="A311" s="219" t="s">
        <v>247</v>
      </c>
      <c r="B311" s="221" t="s">
        <v>155</v>
      </c>
      <c r="C311" s="222"/>
      <c r="D311" s="222"/>
      <c r="E311" s="222"/>
      <c r="F311" s="222"/>
      <c r="G311" s="222"/>
      <c r="H311" s="222"/>
      <c r="I311" s="222"/>
      <c r="J311" s="222"/>
      <c r="K311" s="222"/>
      <c r="L311" s="222"/>
      <c r="M311" s="222"/>
      <c r="N311" s="222"/>
      <c r="O311" s="222"/>
      <c r="P311" s="222"/>
      <c r="Q311" s="222"/>
      <c r="R311" s="222"/>
      <c r="S311" s="222"/>
      <c r="T311" s="222"/>
      <c r="U311" s="222"/>
      <c r="V311" s="222"/>
      <c r="W311" s="222"/>
      <c r="X311" s="222"/>
      <c r="Y311" s="222"/>
      <c r="Z311" s="222"/>
      <c r="AA311" s="222"/>
      <c r="AB311" s="222"/>
      <c r="AC311" s="222"/>
      <c r="AD311" s="222"/>
      <c r="AE311" s="222"/>
      <c r="AF311" s="222"/>
      <c r="AG311" s="222"/>
      <c r="AH311" s="222"/>
      <c r="AI311" s="222"/>
      <c r="AJ311" s="222"/>
      <c r="AK311" s="222"/>
      <c r="AL311" s="222"/>
      <c r="AM311" s="222"/>
      <c r="AN311" s="222"/>
      <c r="AO311" s="222"/>
      <c r="AP311" s="222"/>
      <c r="AQ311" s="222"/>
      <c r="AR311" s="222"/>
      <c r="AS311" s="222"/>
      <c r="AT311" s="223"/>
    </row>
    <row r="312" spans="1:46" ht="120" x14ac:dyDescent="0.2">
      <c r="A312" s="220"/>
      <c r="B312" s="53" t="s">
        <v>156</v>
      </c>
      <c r="C312" s="53" t="s">
        <v>157</v>
      </c>
      <c r="D312" s="53" t="s">
        <v>158</v>
      </c>
      <c r="E312" s="53" t="s">
        <v>159</v>
      </c>
      <c r="F312" s="53" t="s">
        <v>160</v>
      </c>
      <c r="G312" s="53" t="s">
        <v>161</v>
      </c>
      <c r="H312" s="53" t="s">
        <v>162</v>
      </c>
      <c r="I312" s="53" t="s">
        <v>163</v>
      </c>
      <c r="J312" s="53" t="s">
        <v>164</v>
      </c>
      <c r="K312" s="53" t="s">
        <v>165</v>
      </c>
      <c r="L312" s="53" t="s">
        <v>166</v>
      </c>
      <c r="M312" s="53" t="s">
        <v>167</v>
      </c>
      <c r="N312" s="53" t="s">
        <v>168</v>
      </c>
      <c r="O312" s="53" t="s">
        <v>169</v>
      </c>
      <c r="P312" s="53" t="s">
        <v>170</v>
      </c>
      <c r="Q312" s="53" t="s">
        <v>171</v>
      </c>
      <c r="R312" s="53" t="s">
        <v>172</v>
      </c>
      <c r="S312" s="53" t="s">
        <v>173</v>
      </c>
      <c r="T312" s="53" t="s">
        <v>174</v>
      </c>
      <c r="U312" s="53" t="s">
        <v>175</v>
      </c>
      <c r="V312" s="53" t="s">
        <v>139</v>
      </c>
      <c r="W312" s="53" t="s">
        <v>140</v>
      </c>
      <c r="X312" s="53" t="s">
        <v>176</v>
      </c>
      <c r="Y312" s="53" t="s">
        <v>177</v>
      </c>
      <c r="Z312" s="53" t="s">
        <v>178</v>
      </c>
      <c r="AA312" s="53" t="s">
        <v>179</v>
      </c>
      <c r="AB312" s="53" t="s">
        <v>180</v>
      </c>
      <c r="AC312" s="53" t="s">
        <v>181</v>
      </c>
      <c r="AD312" s="53" t="s">
        <v>182</v>
      </c>
      <c r="AE312" s="53" t="s">
        <v>183</v>
      </c>
      <c r="AF312" s="53" t="s">
        <v>141</v>
      </c>
      <c r="AG312" s="53" t="s">
        <v>142</v>
      </c>
      <c r="AH312" s="53" t="s">
        <v>143</v>
      </c>
      <c r="AI312" s="53" t="s">
        <v>144</v>
      </c>
      <c r="AJ312" s="53" t="s">
        <v>184</v>
      </c>
      <c r="AK312" s="53" t="s">
        <v>185</v>
      </c>
      <c r="AL312" s="53" t="s">
        <v>186</v>
      </c>
      <c r="AM312" s="53" t="s">
        <v>187</v>
      </c>
      <c r="AN312" s="53" t="s">
        <v>188</v>
      </c>
      <c r="AO312" s="53" t="s">
        <v>189</v>
      </c>
      <c r="AP312" s="53" t="s">
        <v>190</v>
      </c>
      <c r="AQ312" s="53" t="s">
        <v>145</v>
      </c>
      <c r="AR312" s="53" t="s">
        <v>146</v>
      </c>
      <c r="AS312" s="53" t="s">
        <v>147</v>
      </c>
      <c r="AT312" s="54" t="s">
        <v>191</v>
      </c>
    </row>
    <row r="313" spans="1:46" x14ac:dyDescent="0.2">
      <c r="A313" s="55" t="s">
        <v>207</v>
      </c>
      <c r="B313" s="56">
        <v>91</v>
      </c>
      <c r="C313" s="56">
        <v>83.6</v>
      </c>
      <c r="D313" s="56">
        <v>90.7</v>
      </c>
      <c r="E313" s="56">
        <v>94.6</v>
      </c>
      <c r="F313" s="56">
        <v>90.2</v>
      </c>
      <c r="G313" s="56">
        <v>99.5</v>
      </c>
      <c r="H313" s="56">
        <v>89.8</v>
      </c>
      <c r="I313" s="56">
        <v>93.3</v>
      </c>
      <c r="J313" s="56">
        <v>92.5</v>
      </c>
      <c r="K313" s="56">
        <v>82.4</v>
      </c>
      <c r="L313" s="56">
        <v>89.5</v>
      </c>
      <c r="M313" s="56">
        <v>87.1</v>
      </c>
      <c r="N313" s="56">
        <v>84</v>
      </c>
      <c r="O313" s="56">
        <v>96.2</v>
      </c>
      <c r="P313" s="56">
        <v>90.8</v>
      </c>
      <c r="Q313" s="56">
        <v>91.6</v>
      </c>
      <c r="R313" s="56">
        <v>95.1</v>
      </c>
      <c r="S313" s="56">
        <v>89.5</v>
      </c>
      <c r="T313" s="56">
        <v>96.7</v>
      </c>
      <c r="U313" s="56">
        <v>92.6</v>
      </c>
      <c r="V313" s="56">
        <v>93.8</v>
      </c>
      <c r="W313" s="56">
        <v>98.5</v>
      </c>
      <c r="X313" s="56">
        <v>100</v>
      </c>
      <c r="Y313" s="56">
        <v>94.4</v>
      </c>
      <c r="Z313" s="56">
        <v>92</v>
      </c>
      <c r="AA313" s="56">
        <v>89.8</v>
      </c>
      <c r="AB313" s="56">
        <v>85.3</v>
      </c>
      <c r="AC313" s="56">
        <v>84.8</v>
      </c>
      <c r="AD313" s="56">
        <v>95</v>
      </c>
      <c r="AE313" s="56">
        <v>91.7</v>
      </c>
      <c r="AF313" s="56">
        <v>97.6</v>
      </c>
      <c r="AG313" s="56">
        <v>95.1</v>
      </c>
      <c r="AH313" s="56">
        <v>96.8</v>
      </c>
      <c r="AI313" s="56">
        <v>90.6</v>
      </c>
      <c r="AJ313" s="56">
        <v>91.3</v>
      </c>
      <c r="AK313" s="56">
        <v>100</v>
      </c>
      <c r="AL313" s="56">
        <v>98.8</v>
      </c>
      <c r="AM313" s="56">
        <v>90.9</v>
      </c>
      <c r="AN313" s="56">
        <v>93.3</v>
      </c>
      <c r="AO313" s="56">
        <v>93.7</v>
      </c>
      <c r="AP313" s="56">
        <v>91.5</v>
      </c>
      <c r="AQ313" s="56">
        <v>93.8</v>
      </c>
      <c r="AR313" s="56">
        <v>86.3</v>
      </c>
      <c r="AS313" s="56">
        <v>75</v>
      </c>
      <c r="AT313" s="57">
        <v>90.8</v>
      </c>
    </row>
    <row r="314" spans="1:46" x14ac:dyDescent="0.2">
      <c r="A314" s="55" t="s">
        <v>208</v>
      </c>
      <c r="B314" s="56">
        <v>9</v>
      </c>
      <c r="C314" s="56">
        <v>16.399999999999999</v>
      </c>
      <c r="D314" s="56">
        <v>9.3000000000000007</v>
      </c>
      <c r="E314" s="56">
        <v>5.4</v>
      </c>
      <c r="F314" s="56">
        <v>9.8000000000000007</v>
      </c>
      <c r="G314" s="56">
        <v>0.5</v>
      </c>
      <c r="H314" s="56">
        <v>10.199999999999999</v>
      </c>
      <c r="I314" s="56">
        <v>6.7</v>
      </c>
      <c r="J314" s="56">
        <v>7.5</v>
      </c>
      <c r="K314" s="56">
        <v>17.600000000000001</v>
      </c>
      <c r="L314" s="56">
        <v>10.5</v>
      </c>
      <c r="M314" s="56">
        <v>12.9</v>
      </c>
      <c r="N314" s="56">
        <v>16</v>
      </c>
      <c r="O314" s="56">
        <v>3.8</v>
      </c>
      <c r="P314" s="56">
        <v>9.1999999999999993</v>
      </c>
      <c r="Q314" s="56">
        <v>8.4</v>
      </c>
      <c r="R314" s="56">
        <v>4.9000000000000004</v>
      </c>
      <c r="S314" s="56">
        <v>10.5</v>
      </c>
      <c r="T314" s="56">
        <v>3.3</v>
      </c>
      <c r="U314" s="56">
        <v>7.4</v>
      </c>
      <c r="V314" s="56">
        <v>6.2</v>
      </c>
      <c r="W314" s="56">
        <v>1.5</v>
      </c>
      <c r="X314" s="56">
        <v>0</v>
      </c>
      <c r="Y314" s="56">
        <v>5.6</v>
      </c>
      <c r="Z314" s="56">
        <v>8</v>
      </c>
      <c r="AA314" s="56">
        <v>10.199999999999999</v>
      </c>
      <c r="AB314" s="56">
        <v>14.7</v>
      </c>
      <c r="AC314" s="56">
        <v>15.2</v>
      </c>
      <c r="AD314" s="56">
        <v>5</v>
      </c>
      <c r="AE314" s="56">
        <v>8.3000000000000007</v>
      </c>
      <c r="AF314" s="56">
        <v>2.4</v>
      </c>
      <c r="AG314" s="56">
        <v>4.9000000000000004</v>
      </c>
      <c r="AH314" s="56">
        <v>3.2</v>
      </c>
      <c r="AI314" s="56">
        <v>9.4</v>
      </c>
      <c r="AJ314" s="56">
        <v>8.6999999999999993</v>
      </c>
      <c r="AK314" s="56">
        <v>0</v>
      </c>
      <c r="AL314" s="56">
        <v>1.2</v>
      </c>
      <c r="AM314" s="56">
        <v>9.1</v>
      </c>
      <c r="AN314" s="56">
        <v>6.7</v>
      </c>
      <c r="AO314" s="56">
        <v>6.3</v>
      </c>
      <c r="AP314" s="56">
        <v>8.5</v>
      </c>
      <c r="AQ314" s="56">
        <v>6.2</v>
      </c>
      <c r="AR314" s="56">
        <v>13.7</v>
      </c>
      <c r="AS314" s="56">
        <v>25</v>
      </c>
      <c r="AT314" s="57">
        <v>9.1999999999999993</v>
      </c>
    </row>
    <row r="315" spans="1:46" x14ac:dyDescent="0.2">
      <c r="A315" s="58" t="s">
        <v>191</v>
      </c>
      <c r="B315" s="57">
        <v>100</v>
      </c>
      <c r="C315" s="57">
        <v>100</v>
      </c>
      <c r="D315" s="57">
        <v>100</v>
      </c>
      <c r="E315" s="57">
        <v>100</v>
      </c>
      <c r="F315" s="57">
        <v>100</v>
      </c>
      <c r="G315" s="57">
        <v>100</v>
      </c>
      <c r="H315" s="57">
        <v>100</v>
      </c>
      <c r="I315" s="57">
        <v>100</v>
      </c>
      <c r="J315" s="57">
        <v>100</v>
      </c>
      <c r="K315" s="57">
        <v>100</v>
      </c>
      <c r="L315" s="57">
        <v>100</v>
      </c>
      <c r="M315" s="57">
        <v>100</v>
      </c>
      <c r="N315" s="57">
        <v>100</v>
      </c>
      <c r="O315" s="57">
        <v>100</v>
      </c>
      <c r="P315" s="57">
        <v>100</v>
      </c>
      <c r="Q315" s="57">
        <v>100</v>
      </c>
      <c r="R315" s="57">
        <v>100</v>
      </c>
      <c r="S315" s="57">
        <v>100</v>
      </c>
      <c r="T315" s="57">
        <v>100</v>
      </c>
      <c r="U315" s="57">
        <v>100</v>
      </c>
      <c r="V315" s="57">
        <v>100</v>
      </c>
      <c r="W315" s="57">
        <v>100</v>
      </c>
      <c r="X315" s="57">
        <v>100</v>
      </c>
      <c r="Y315" s="57">
        <v>100</v>
      </c>
      <c r="Z315" s="57">
        <v>100</v>
      </c>
      <c r="AA315" s="57">
        <v>100</v>
      </c>
      <c r="AB315" s="57">
        <v>100</v>
      </c>
      <c r="AC315" s="57">
        <v>100</v>
      </c>
      <c r="AD315" s="57">
        <v>100</v>
      </c>
      <c r="AE315" s="57">
        <v>100</v>
      </c>
      <c r="AF315" s="57">
        <v>100</v>
      </c>
      <c r="AG315" s="57">
        <v>100</v>
      </c>
      <c r="AH315" s="57">
        <v>100</v>
      </c>
      <c r="AI315" s="57">
        <v>100</v>
      </c>
      <c r="AJ315" s="57">
        <v>100</v>
      </c>
      <c r="AK315" s="57">
        <v>100</v>
      </c>
      <c r="AL315" s="57">
        <v>100</v>
      </c>
      <c r="AM315" s="57">
        <v>100</v>
      </c>
      <c r="AN315" s="57">
        <v>100</v>
      </c>
      <c r="AO315" s="57">
        <v>100</v>
      </c>
      <c r="AP315" s="57">
        <v>100</v>
      </c>
      <c r="AQ315" s="57">
        <v>100</v>
      </c>
      <c r="AR315" s="57">
        <v>100</v>
      </c>
      <c r="AS315" s="57">
        <v>100</v>
      </c>
      <c r="AT315" s="57">
        <v>100</v>
      </c>
    </row>
    <row r="316" spans="1:46" x14ac:dyDescent="0.2">
      <c r="A316" s="59" t="s">
        <v>197</v>
      </c>
    </row>
    <row r="317" spans="1:46" x14ac:dyDescent="0.2">
      <c r="A317" s="59" t="s">
        <v>248</v>
      </c>
    </row>
    <row r="319" spans="1:46" x14ac:dyDescent="0.2">
      <c r="A319" s="50" t="s">
        <v>250</v>
      </c>
    </row>
    <row r="320" spans="1:46" x14ac:dyDescent="0.2">
      <c r="A320" s="51" t="s">
        <v>251</v>
      </c>
    </row>
    <row r="321" spans="1:46" x14ac:dyDescent="0.2">
      <c r="A321" s="52" t="s">
        <v>153</v>
      </c>
    </row>
    <row r="322" spans="1:46" x14ac:dyDescent="0.2">
      <c r="A322" s="219" t="s">
        <v>252</v>
      </c>
      <c r="B322" s="221" t="s">
        <v>155</v>
      </c>
      <c r="C322" s="222"/>
      <c r="D322" s="222"/>
      <c r="E322" s="222"/>
      <c r="F322" s="222"/>
      <c r="G322" s="222"/>
      <c r="H322" s="222"/>
      <c r="I322" s="222"/>
      <c r="J322" s="222"/>
      <c r="K322" s="222"/>
      <c r="L322" s="222"/>
      <c r="M322" s="222"/>
      <c r="N322" s="222"/>
      <c r="O322" s="222"/>
      <c r="P322" s="222"/>
      <c r="Q322" s="222"/>
      <c r="R322" s="222"/>
      <c r="S322" s="222"/>
      <c r="T322" s="222"/>
      <c r="U322" s="222"/>
      <c r="V322" s="222"/>
      <c r="W322" s="222"/>
      <c r="X322" s="222"/>
      <c r="Y322" s="222"/>
      <c r="Z322" s="222"/>
      <c r="AA322" s="222"/>
      <c r="AB322" s="222"/>
      <c r="AC322" s="222"/>
      <c r="AD322" s="222"/>
      <c r="AE322" s="222"/>
      <c r="AF322" s="222"/>
      <c r="AG322" s="222"/>
      <c r="AH322" s="222"/>
      <c r="AI322" s="222"/>
      <c r="AJ322" s="222"/>
      <c r="AK322" s="222"/>
      <c r="AL322" s="222"/>
      <c r="AM322" s="222"/>
      <c r="AN322" s="222"/>
      <c r="AO322" s="222"/>
      <c r="AP322" s="222"/>
      <c r="AQ322" s="222"/>
      <c r="AR322" s="222"/>
      <c r="AS322" s="222"/>
      <c r="AT322" s="223"/>
    </row>
    <row r="323" spans="1:46" ht="120" x14ac:dyDescent="0.2">
      <c r="A323" s="220"/>
      <c r="B323" s="53" t="s">
        <v>156</v>
      </c>
      <c r="C323" s="53" t="s">
        <v>157</v>
      </c>
      <c r="D323" s="53" t="s">
        <v>158</v>
      </c>
      <c r="E323" s="53" t="s">
        <v>159</v>
      </c>
      <c r="F323" s="53" t="s">
        <v>160</v>
      </c>
      <c r="G323" s="53" t="s">
        <v>161</v>
      </c>
      <c r="H323" s="53" t="s">
        <v>162</v>
      </c>
      <c r="I323" s="53" t="s">
        <v>163</v>
      </c>
      <c r="J323" s="53" t="s">
        <v>164</v>
      </c>
      <c r="K323" s="53" t="s">
        <v>165</v>
      </c>
      <c r="L323" s="53" t="s">
        <v>166</v>
      </c>
      <c r="M323" s="53" t="s">
        <v>167</v>
      </c>
      <c r="N323" s="53" t="s">
        <v>168</v>
      </c>
      <c r="O323" s="53" t="s">
        <v>169</v>
      </c>
      <c r="P323" s="53" t="s">
        <v>170</v>
      </c>
      <c r="Q323" s="53" t="s">
        <v>171</v>
      </c>
      <c r="R323" s="53" t="s">
        <v>172</v>
      </c>
      <c r="S323" s="53" t="s">
        <v>173</v>
      </c>
      <c r="T323" s="53" t="s">
        <v>174</v>
      </c>
      <c r="U323" s="53" t="s">
        <v>175</v>
      </c>
      <c r="V323" s="53" t="s">
        <v>139</v>
      </c>
      <c r="W323" s="53" t="s">
        <v>140</v>
      </c>
      <c r="X323" s="53" t="s">
        <v>176</v>
      </c>
      <c r="Y323" s="53" t="s">
        <v>177</v>
      </c>
      <c r="Z323" s="53" t="s">
        <v>178</v>
      </c>
      <c r="AA323" s="53" t="s">
        <v>179</v>
      </c>
      <c r="AB323" s="53" t="s">
        <v>180</v>
      </c>
      <c r="AC323" s="53" t="s">
        <v>181</v>
      </c>
      <c r="AD323" s="53" t="s">
        <v>182</v>
      </c>
      <c r="AE323" s="53" t="s">
        <v>183</v>
      </c>
      <c r="AF323" s="53" t="s">
        <v>141</v>
      </c>
      <c r="AG323" s="53" t="s">
        <v>142</v>
      </c>
      <c r="AH323" s="53" t="s">
        <v>143</v>
      </c>
      <c r="AI323" s="53" t="s">
        <v>144</v>
      </c>
      <c r="AJ323" s="53" t="s">
        <v>184</v>
      </c>
      <c r="AK323" s="53" t="s">
        <v>185</v>
      </c>
      <c r="AL323" s="53" t="s">
        <v>186</v>
      </c>
      <c r="AM323" s="53" t="s">
        <v>187</v>
      </c>
      <c r="AN323" s="53" t="s">
        <v>188</v>
      </c>
      <c r="AO323" s="53" t="s">
        <v>189</v>
      </c>
      <c r="AP323" s="53" t="s">
        <v>190</v>
      </c>
      <c r="AQ323" s="53" t="s">
        <v>145</v>
      </c>
      <c r="AR323" s="53" t="s">
        <v>146</v>
      </c>
      <c r="AS323" s="53" t="s">
        <v>147</v>
      </c>
      <c r="AT323" s="54" t="s">
        <v>191</v>
      </c>
    </row>
    <row r="324" spans="1:46" x14ac:dyDescent="0.2">
      <c r="A324" s="55" t="s">
        <v>207</v>
      </c>
      <c r="B324" s="56">
        <v>824</v>
      </c>
      <c r="C324" s="56">
        <v>103</v>
      </c>
      <c r="D324" s="56">
        <v>208</v>
      </c>
      <c r="E324" s="56">
        <v>233</v>
      </c>
      <c r="F324" s="56">
        <v>317</v>
      </c>
      <c r="G324" s="56">
        <v>423</v>
      </c>
      <c r="H324" s="56">
        <v>392</v>
      </c>
      <c r="I324" s="56">
        <v>555</v>
      </c>
      <c r="J324" s="56">
        <v>345</v>
      </c>
      <c r="K324" s="56">
        <v>650</v>
      </c>
      <c r="L324" s="56">
        <v>322</v>
      </c>
      <c r="M324" s="56">
        <v>507</v>
      </c>
      <c r="N324" s="56">
        <v>638</v>
      </c>
      <c r="O324" s="56">
        <v>206</v>
      </c>
      <c r="P324" s="56">
        <v>211</v>
      </c>
      <c r="Q324" s="56">
        <v>153</v>
      </c>
      <c r="R324" s="56">
        <v>371</v>
      </c>
      <c r="S324" s="56">
        <v>113</v>
      </c>
      <c r="T324" s="56">
        <v>177</v>
      </c>
      <c r="U324" s="56">
        <v>128</v>
      </c>
      <c r="V324" s="56">
        <v>63</v>
      </c>
      <c r="W324" s="56">
        <v>65</v>
      </c>
      <c r="X324" s="56">
        <v>77</v>
      </c>
      <c r="Y324" s="56">
        <v>304</v>
      </c>
      <c r="Z324" s="56">
        <v>23</v>
      </c>
      <c r="AA324" s="56">
        <v>191</v>
      </c>
      <c r="AB324" s="56">
        <v>309</v>
      </c>
      <c r="AC324" s="56">
        <v>300</v>
      </c>
      <c r="AD324" s="56">
        <v>403</v>
      </c>
      <c r="AE324" s="56">
        <v>429</v>
      </c>
      <c r="AF324" s="56">
        <v>287</v>
      </c>
      <c r="AG324" s="56">
        <v>216</v>
      </c>
      <c r="AH324" s="56">
        <v>183</v>
      </c>
      <c r="AI324" s="56">
        <v>842</v>
      </c>
      <c r="AJ324" s="56">
        <v>107</v>
      </c>
      <c r="AK324" s="56">
        <v>12</v>
      </c>
      <c r="AL324" s="56">
        <v>86</v>
      </c>
      <c r="AM324" s="56">
        <v>254</v>
      </c>
      <c r="AN324" s="56">
        <v>43</v>
      </c>
      <c r="AO324" s="56">
        <v>175</v>
      </c>
      <c r="AP324" s="56">
        <v>199</v>
      </c>
      <c r="AQ324" s="56">
        <v>63</v>
      </c>
      <c r="AR324" s="56">
        <v>272</v>
      </c>
      <c r="AS324" s="56">
        <v>52</v>
      </c>
      <c r="AT324" s="57">
        <v>11831</v>
      </c>
    </row>
    <row r="325" spans="1:46" x14ac:dyDescent="0.2">
      <c r="A325" s="55" t="s">
        <v>208</v>
      </c>
      <c r="B325" s="56">
        <v>46</v>
      </c>
      <c r="C325" s="56">
        <v>13</v>
      </c>
      <c r="D325" s="56">
        <v>19</v>
      </c>
      <c r="E325" s="56">
        <v>6</v>
      </c>
      <c r="F325" s="56">
        <v>29</v>
      </c>
      <c r="G325" s="56">
        <v>1</v>
      </c>
      <c r="H325" s="56">
        <v>39</v>
      </c>
      <c r="I325" s="56">
        <v>28</v>
      </c>
      <c r="J325" s="56">
        <v>28</v>
      </c>
      <c r="K325" s="56">
        <v>85</v>
      </c>
      <c r="L325" s="56">
        <v>40</v>
      </c>
      <c r="M325" s="56">
        <v>67</v>
      </c>
      <c r="N325" s="56">
        <v>107</v>
      </c>
      <c r="O325" s="56">
        <v>7</v>
      </c>
      <c r="P325" s="56">
        <v>17</v>
      </c>
      <c r="Q325" s="56">
        <v>13</v>
      </c>
      <c r="R325" s="56">
        <v>17</v>
      </c>
      <c r="S325" s="56">
        <v>11</v>
      </c>
      <c r="T325" s="56">
        <v>3</v>
      </c>
      <c r="U325" s="56">
        <v>7</v>
      </c>
      <c r="V325" s="56">
        <v>2</v>
      </c>
      <c r="W325" s="56">
        <v>3</v>
      </c>
      <c r="X325" s="56">
        <v>0</v>
      </c>
      <c r="Y325" s="56">
        <v>20</v>
      </c>
      <c r="Z325" s="56">
        <v>2</v>
      </c>
      <c r="AA325" s="56">
        <v>25</v>
      </c>
      <c r="AB325" s="56">
        <v>32</v>
      </c>
      <c r="AC325" s="56">
        <v>30</v>
      </c>
      <c r="AD325" s="56">
        <v>17</v>
      </c>
      <c r="AE325" s="56">
        <v>42</v>
      </c>
      <c r="AF325" s="56">
        <v>5</v>
      </c>
      <c r="AG325" s="56">
        <v>10</v>
      </c>
      <c r="AH325" s="56">
        <v>4</v>
      </c>
      <c r="AI325" s="56">
        <v>84</v>
      </c>
      <c r="AJ325" s="56">
        <v>8</v>
      </c>
      <c r="AK325" s="56">
        <v>0</v>
      </c>
      <c r="AL325" s="56">
        <v>0</v>
      </c>
      <c r="AM325" s="56">
        <v>21</v>
      </c>
      <c r="AN325" s="56">
        <v>2</v>
      </c>
      <c r="AO325" s="56">
        <v>16</v>
      </c>
      <c r="AP325" s="56">
        <v>25</v>
      </c>
      <c r="AQ325" s="56">
        <v>2</v>
      </c>
      <c r="AR325" s="56">
        <v>20</v>
      </c>
      <c r="AS325" s="56">
        <v>12</v>
      </c>
      <c r="AT325" s="57">
        <v>965</v>
      </c>
    </row>
    <row r="326" spans="1:46" x14ac:dyDescent="0.2">
      <c r="A326" s="58" t="s">
        <v>191</v>
      </c>
      <c r="B326" s="57">
        <v>870</v>
      </c>
      <c r="C326" s="57">
        <v>116</v>
      </c>
      <c r="D326" s="57">
        <v>227</v>
      </c>
      <c r="E326" s="57">
        <v>239</v>
      </c>
      <c r="F326" s="57">
        <v>346</v>
      </c>
      <c r="G326" s="57">
        <v>424</v>
      </c>
      <c r="H326" s="57">
        <v>431</v>
      </c>
      <c r="I326" s="57">
        <v>583</v>
      </c>
      <c r="J326" s="57">
        <v>373</v>
      </c>
      <c r="K326" s="57">
        <v>735</v>
      </c>
      <c r="L326" s="57">
        <v>362</v>
      </c>
      <c r="M326" s="57">
        <v>574</v>
      </c>
      <c r="N326" s="57">
        <v>745</v>
      </c>
      <c r="O326" s="57">
        <v>213</v>
      </c>
      <c r="P326" s="57">
        <v>228</v>
      </c>
      <c r="Q326" s="57">
        <v>166</v>
      </c>
      <c r="R326" s="57">
        <v>388</v>
      </c>
      <c r="S326" s="57">
        <v>124</v>
      </c>
      <c r="T326" s="57">
        <v>180</v>
      </c>
      <c r="U326" s="57">
        <v>135</v>
      </c>
      <c r="V326" s="57">
        <v>65</v>
      </c>
      <c r="W326" s="57">
        <v>68</v>
      </c>
      <c r="X326" s="57">
        <v>77</v>
      </c>
      <c r="Y326" s="57">
        <v>324</v>
      </c>
      <c r="Z326" s="57">
        <v>25</v>
      </c>
      <c r="AA326" s="57">
        <v>216</v>
      </c>
      <c r="AB326" s="57">
        <v>341</v>
      </c>
      <c r="AC326" s="57">
        <v>330</v>
      </c>
      <c r="AD326" s="57">
        <v>420</v>
      </c>
      <c r="AE326" s="57">
        <v>471</v>
      </c>
      <c r="AF326" s="57">
        <v>292</v>
      </c>
      <c r="AG326" s="57">
        <v>226</v>
      </c>
      <c r="AH326" s="57">
        <v>187</v>
      </c>
      <c r="AI326" s="57">
        <v>926</v>
      </c>
      <c r="AJ326" s="57">
        <v>115</v>
      </c>
      <c r="AK326" s="57">
        <v>12</v>
      </c>
      <c r="AL326" s="57">
        <v>86</v>
      </c>
      <c r="AM326" s="57">
        <v>275</v>
      </c>
      <c r="AN326" s="57">
        <v>45</v>
      </c>
      <c r="AO326" s="57">
        <v>191</v>
      </c>
      <c r="AP326" s="57">
        <v>224</v>
      </c>
      <c r="AQ326" s="57">
        <v>65</v>
      </c>
      <c r="AR326" s="57">
        <v>292</v>
      </c>
      <c r="AS326" s="57">
        <v>64</v>
      </c>
      <c r="AT326" s="57">
        <v>12796</v>
      </c>
    </row>
    <row r="327" spans="1:46" x14ac:dyDescent="0.2">
      <c r="A327" s="59" t="s">
        <v>197</v>
      </c>
    </row>
    <row r="328" spans="1:46" x14ac:dyDescent="0.2">
      <c r="A328" s="59" t="s">
        <v>253</v>
      </c>
    </row>
    <row r="330" spans="1:46" x14ac:dyDescent="0.2">
      <c r="A330" s="50" t="s">
        <v>254</v>
      </c>
    </row>
    <row r="331" spans="1:46" x14ac:dyDescent="0.2">
      <c r="A331" s="51" t="s">
        <v>251</v>
      </c>
    </row>
    <row r="332" spans="1:46" x14ac:dyDescent="0.2">
      <c r="A332" s="52" t="s">
        <v>200</v>
      </c>
    </row>
    <row r="333" spans="1:46" x14ac:dyDescent="0.2">
      <c r="A333" s="219" t="s">
        <v>252</v>
      </c>
      <c r="B333" s="221" t="s">
        <v>155</v>
      </c>
      <c r="C333" s="222"/>
      <c r="D333" s="222"/>
      <c r="E333" s="222"/>
      <c r="F333" s="222"/>
      <c r="G333" s="222"/>
      <c r="H333" s="222"/>
      <c r="I333" s="222"/>
      <c r="J333" s="222"/>
      <c r="K333" s="222"/>
      <c r="L333" s="222"/>
      <c r="M333" s="222"/>
      <c r="N333" s="222"/>
      <c r="O333" s="222"/>
      <c r="P333" s="222"/>
      <c r="Q333" s="222"/>
      <c r="R333" s="222"/>
      <c r="S333" s="222"/>
      <c r="T333" s="222"/>
      <c r="U333" s="222"/>
      <c r="V333" s="222"/>
      <c r="W333" s="222"/>
      <c r="X333" s="222"/>
      <c r="Y333" s="222"/>
      <c r="Z333" s="222"/>
      <c r="AA333" s="222"/>
      <c r="AB333" s="222"/>
      <c r="AC333" s="222"/>
      <c r="AD333" s="222"/>
      <c r="AE333" s="222"/>
      <c r="AF333" s="222"/>
      <c r="AG333" s="222"/>
      <c r="AH333" s="222"/>
      <c r="AI333" s="222"/>
      <c r="AJ333" s="222"/>
      <c r="AK333" s="222"/>
      <c r="AL333" s="222"/>
      <c r="AM333" s="222"/>
      <c r="AN333" s="222"/>
      <c r="AO333" s="222"/>
      <c r="AP333" s="222"/>
      <c r="AQ333" s="222"/>
      <c r="AR333" s="222"/>
      <c r="AS333" s="222"/>
      <c r="AT333" s="223"/>
    </row>
    <row r="334" spans="1:46" ht="120" x14ac:dyDescent="0.2">
      <c r="A334" s="220"/>
      <c r="B334" s="53" t="s">
        <v>156</v>
      </c>
      <c r="C334" s="53" t="s">
        <v>157</v>
      </c>
      <c r="D334" s="53" t="s">
        <v>158</v>
      </c>
      <c r="E334" s="53" t="s">
        <v>159</v>
      </c>
      <c r="F334" s="53" t="s">
        <v>160</v>
      </c>
      <c r="G334" s="53" t="s">
        <v>161</v>
      </c>
      <c r="H334" s="53" t="s">
        <v>162</v>
      </c>
      <c r="I334" s="53" t="s">
        <v>163</v>
      </c>
      <c r="J334" s="53" t="s">
        <v>164</v>
      </c>
      <c r="K334" s="53" t="s">
        <v>165</v>
      </c>
      <c r="L334" s="53" t="s">
        <v>166</v>
      </c>
      <c r="M334" s="53" t="s">
        <v>167</v>
      </c>
      <c r="N334" s="53" t="s">
        <v>168</v>
      </c>
      <c r="O334" s="53" t="s">
        <v>169</v>
      </c>
      <c r="P334" s="53" t="s">
        <v>170</v>
      </c>
      <c r="Q334" s="53" t="s">
        <v>171</v>
      </c>
      <c r="R334" s="53" t="s">
        <v>172</v>
      </c>
      <c r="S334" s="53" t="s">
        <v>173</v>
      </c>
      <c r="T334" s="53" t="s">
        <v>174</v>
      </c>
      <c r="U334" s="53" t="s">
        <v>175</v>
      </c>
      <c r="V334" s="53" t="s">
        <v>139</v>
      </c>
      <c r="W334" s="53" t="s">
        <v>140</v>
      </c>
      <c r="X334" s="53" t="s">
        <v>176</v>
      </c>
      <c r="Y334" s="53" t="s">
        <v>177</v>
      </c>
      <c r="Z334" s="53" t="s">
        <v>178</v>
      </c>
      <c r="AA334" s="53" t="s">
        <v>179</v>
      </c>
      <c r="AB334" s="53" t="s">
        <v>180</v>
      </c>
      <c r="AC334" s="53" t="s">
        <v>181</v>
      </c>
      <c r="AD334" s="53" t="s">
        <v>182</v>
      </c>
      <c r="AE334" s="53" t="s">
        <v>183</v>
      </c>
      <c r="AF334" s="53" t="s">
        <v>141</v>
      </c>
      <c r="AG334" s="53" t="s">
        <v>142</v>
      </c>
      <c r="AH334" s="53" t="s">
        <v>143</v>
      </c>
      <c r="AI334" s="53" t="s">
        <v>144</v>
      </c>
      <c r="AJ334" s="53" t="s">
        <v>184</v>
      </c>
      <c r="AK334" s="53" t="s">
        <v>185</v>
      </c>
      <c r="AL334" s="53" t="s">
        <v>186</v>
      </c>
      <c r="AM334" s="53" t="s">
        <v>187</v>
      </c>
      <c r="AN334" s="53" t="s">
        <v>188</v>
      </c>
      <c r="AO334" s="53" t="s">
        <v>189</v>
      </c>
      <c r="AP334" s="53" t="s">
        <v>190</v>
      </c>
      <c r="AQ334" s="53" t="s">
        <v>145</v>
      </c>
      <c r="AR334" s="53" t="s">
        <v>146</v>
      </c>
      <c r="AS334" s="53" t="s">
        <v>147</v>
      </c>
      <c r="AT334" s="54" t="s">
        <v>191</v>
      </c>
    </row>
    <row r="335" spans="1:46" x14ac:dyDescent="0.2">
      <c r="A335" s="55" t="s">
        <v>207</v>
      </c>
      <c r="B335" s="56">
        <v>94.7</v>
      </c>
      <c r="C335" s="56">
        <v>88.8</v>
      </c>
      <c r="D335" s="56">
        <v>91.6</v>
      </c>
      <c r="E335" s="56">
        <v>97.5</v>
      </c>
      <c r="F335" s="56">
        <v>91.6</v>
      </c>
      <c r="G335" s="56">
        <v>99.8</v>
      </c>
      <c r="H335" s="56">
        <v>91</v>
      </c>
      <c r="I335" s="56">
        <v>95.2</v>
      </c>
      <c r="J335" s="56">
        <v>92.5</v>
      </c>
      <c r="K335" s="56">
        <v>88.4</v>
      </c>
      <c r="L335" s="56">
        <v>89</v>
      </c>
      <c r="M335" s="56">
        <v>88.3</v>
      </c>
      <c r="N335" s="56">
        <v>85.6</v>
      </c>
      <c r="O335" s="56">
        <v>96.7</v>
      </c>
      <c r="P335" s="56">
        <v>92.5</v>
      </c>
      <c r="Q335" s="56">
        <v>92.2</v>
      </c>
      <c r="R335" s="56">
        <v>95.6</v>
      </c>
      <c r="S335" s="56">
        <v>91.1</v>
      </c>
      <c r="T335" s="56">
        <v>98.3</v>
      </c>
      <c r="U335" s="56">
        <v>94.8</v>
      </c>
      <c r="V335" s="56">
        <v>96.9</v>
      </c>
      <c r="W335" s="56">
        <v>95.6</v>
      </c>
      <c r="X335" s="56">
        <v>100</v>
      </c>
      <c r="Y335" s="56">
        <v>93.8</v>
      </c>
      <c r="Z335" s="56">
        <v>92</v>
      </c>
      <c r="AA335" s="56">
        <v>88.4</v>
      </c>
      <c r="AB335" s="56">
        <v>90.6</v>
      </c>
      <c r="AC335" s="56">
        <v>90.9</v>
      </c>
      <c r="AD335" s="56">
        <v>96</v>
      </c>
      <c r="AE335" s="56">
        <v>91.1</v>
      </c>
      <c r="AF335" s="56">
        <v>98.3</v>
      </c>
      <c r="AG335" s="56">
        <v>95.6</v>
      </c>
      <c r="AH335" s="56">
        <v>97.9</v>
      </c>
      <c r="AI335" s="56">
        <v>90.9</v>
      </c>
      <c r="AJ335" s="56">
        <v>93</v>
      </c>
      <c r="AK335" s="56">
        <v>100</v>
      </c>
      <c r="AL335" s="56">
        <v>100</v>
      </c>
      <c r="AM335" s="56">
        <v>92.4</v>
      </c>
      <c r="AN335" s="56">
        <v>95.6</v>
      </c>
      <c r="AO335" s="56">
        <v>91.6</v>
      </c>
      <c r="AP335" s="56">
        <v>88.8</v>
      </c>
      <c r="AQ335" s="56">
        <v>96.9</v>
      </c>
      <c r="AR335" s="56">
        <v>93.2</v>
      </c>
      <c r="AS335" s="56">
        <v>81.3</v>
      </c>
      <c r="AT335" s="57">
        <v>92.5</v>
      </c>
    </row>
    <row r="336" spans="1:46" x14ac:dyDescent="0.2">
      <c r="A336" s="55" t="s">
        <v>208</v>
      </c>
      <c r="B336" s="56">
        <v>5.3</v>
      </c>
      <c r="C336" s="56">
        <v>11.2</v>
      </c>
      <c r="D336" s="56">
        <v>8.4</v>
      </c>
      <c r="E336" s="56">
        <v>2.5</v>
      </c>
      <c r="F336" s="56">
        <v>8.4</v>
      </c>
      <c r="G336" s="56">
        <v>0.2</v>
      </c>
      <c r="H336" s="56">
        <v>9</v>
      </c>
      <c r="I336" s="56">
        <v>4.8</v>
      </c>
      <c r="J336" s="56">
        <v>7.5</v>
      </c>
      <c r="K336" s="56">
        <v>11.6</v>
      </c>
      <c r="L336" s="56">
        <v>11</v>
      </c>
      <c r="M336" s="56">
        <v>11.7</v>
      </c>
      <c r="N336" s="56">
        <v>14.4</v>
      </c>
      <c r="O336" s="56">
        <v>3.3</v>
      </c>
      <c r="P336" s="56">
        <v>7.5</v>
      </c>
      <c r="Q336" s="56">
        <v>7.8</v>
      </c>
      <c r="R336" s="56">
        <v>4.4000000000000004</v>
      </c>
      <c r="S336" s="56">
        <v>8.9</v>
      </c>
      <c r="T336" s="56">
        <v>1.7</v>
      </c>
      <c r="U336" s="56">
        <v>5.2</v>
      </c>
      <c r="V336" s="56">
        <v>3.1</v>
      </c>
      <c r="W336" s="56">
        <v>4.4000000000000004</v>
      </c>
      <c r="X336" s="56">
        <v>0</v>
      </c>
      <c r="Y336" s="56">
        <v>6.2</v>
      </c>
      <c r="Z336" s="56">
        <v>8</v>
      </c>
      <c r="AA336" s="56">
        <v>11.6</v>
      </c>
      <c r="AB336" s="56">
        <v>9.4</v>
      </c>
      <c r="AC336" s="56">
        <v>9.1</v>
      </c>
      <c r="AD336" s="56">
        <v>4</v>
      </c>
      <c r="AE336" s="56">
        <v>8.9</v>
      </c>
      <c r="AF336" s="56">
        <v>1.7</v>
      </c>
      <c r="AG336" s="56">
        <v>4.4000000000000004</v>
      </c>
      <c r="AH336" s="56">
        <v>2.1</v>
      </c>
      <c r="AI336" s="56">
        <v>9.1</v>
      </c>
      <c r="AJ336" s="56">
        <v>7</v>
      </c>
      <c r="AK336" s="56">
        <v>0</v>
      </c>
      <c r="AL336" s="56">
        <v>0</v>
      </c>
      <c r="AM336" s="56">
        <v>7.6</v>
      </c>
      <c r="AN336" s="56">
        <v>4.4000000000000004</v>
      </c>
      <c r="AO336" s="56">
        <v>8.4</v>
      </c>
      <c r="AP336" s="56">
        <v>11.2</v>
      </c>
      <c r="AQ336" s="56">
        <v>3.1</v>
      </c>
      <c r="AR336" s="56">
        <v>6.8</v>
      </c>
      <c r="AS336" s="56">
        <v>18.8</v>
      </c>
      <c r="AT336" s="57">
        <v>7.5</v>
      </c>
    </row>
    <row r="337" spans="1:46" x14ac:dyDescent="0.2">
      <c r="A337" s="58" t="s">
        <v>191</v>
      </c>
      <c r="B337" s="57">
        <v>100</v>
      </c>
      <c r="C337" s="57">
        <v>100</v>
      </c>
      <c r="D337" s="57">
        <v>100</v>
      </c>
      <c r="E337" s="57">
        <v>100</v>
      </c>
      <c r="F337" s="57">
        <v>100</v>
      </c>
      <c r="G337" s="57">
        <v>100</v>
      </c>
      <c r="H337" s="57">
        <v>100</v>
      </c>
      <c r="I337" s="57">
        <v>100</v>
      </c>
      <c r="J337" s="57">
        <v>100</v>
      </c>
      <c r="K337" s="57">
        <v>100</v>
      </c>
      <c r="L337" s="57">
        <v>100</v>
      </c>
      <c r="M337" s="57">
        <v>100</v>
      </c>
      <c r="N337" s="57">
        <v>100</v>
      </c>
      <c r="O337" s="57">
        <v>100</v>
      </c>
      <c r="P337" s="57">
        <v>100</v>
      </c>
      <c r="Q337" s="57">
        <v>100</v>
      </c>
      <c r="R337" s="57">
        <v>100</v>
      </c>
      <c r="S337" s="57">
        <v>100</v>
      </c>
      <c r="T337" s="57">
        <v>100</v>
      </c>
      <c r="U337" s="57">
        <v>100</v>
      </c>
      <c r="V337" s="57">
        <v>100</v>
      </c>
      <c r="W337" s="57">
        <v>100</v>
      </c>
      <c r="X337" s="57">
        <v>100</v>
      </c>
      <c r="Y337" s="57">
        <v>100</v>
      </c>
      <c r="Z337" s="57">
        <v>100</v>
      </c>
      <c r="AA337" s="57">
        <v>100</v>
      </c>
      <c r="AB337" s="57">
        <v>100</v>
      </c>
      <c r="AC337" s="57">
        <v>100</v>
      </c>
      <c r="AD337" s="57">
        <v>100</v>
      </c>
      <c r="AE337" s="57">
        <v>100</v>
      </c>
      <c r="AF337" s="57">
        <v>100</v>
      </c>
      <c r="AG337" s="57">
        <v>100</v>
      </c>
      <c r="AH337" s="57">
        <v>100</v>
      </c>
      <c r="AI337" s="57">
        <v>100</v>
      </c>
      <c r="AJ337" s="57">
        <v>100</v>
      </c>
      <c r="AK337" s="57">
        <v>100</v>
      </c>
      <c r="AL337" s="57">
        <v>100</v>
      </c>
      <c r="AM337" s="57">
        <v>100</v>
      </c>
      <c r="AN337" s="57">
        <v>100</v>
      </c>
      <c r="AO337" s="57">
        <v>100</v>
      </c>
      <c r="AP337" s="57">
        <v>100</v>
      </c>
      <c r="AQ337" s="57">
        <v>100</v>
      </c>
      <c r="AR337" s="57">
        <v>100</v>
      </c>
      <c r="AS337" s="57">
        <v>100</v>
      </c>
      <c r="AT337" s="57">
        <v>100</v>
      </c>
    </row>
    <row r="338" spans="1:46" x14ac:dyDescent="0.2">
      <c r="A338" s="59" t="s">
        <v>197</v>
      </c>
    </row>
    <row r="339" spans="1:46" x14ac:dyDescent="0.2">
      <c r="A339" s="59" t="s">
        <v>253</v>
      </c>
    </row>
    <row r="341" spans="1:46" x14ac:dyDescent="0.2">
      <c r="A341" s="50" t="s">
        <v>255</v>
      </c>
    </row>
    <row r="342" spans="1:46" x14ac:dyDescent="0.2">
      <c r="A342" s="51" t="s">
        <v>256</v>
      </c>
    </row>
    <row r="343" spans="1:46" x14ac:dyDescent="0.2">
      <c r="A343" s="52" t="s">
        <v>153</v>
      </c>
    </row>
    <row r="344" spans="1:46" ht="36" customHeight="1" x14ac:dyDescent="0.2">
      <c r="A344" s="219" t="s">
        <v>257</v>
      </c>
      <c r="B344" s="221" t="s">
        <v>155</v>
      </c>
      <c r="C344" s="222"/>
      <c r="D344" s="222"/>
      <c r="E344" s="222"/>
      <c r="F344" s="222"/>
      <c r="G344" s="222"/>
      <c r="H344" s="222"/>
      <c r="I344" s="222"/>
      <c r="J344" s="222"/>
      <c r="K344" s="222"/>
      <c r="L344" s="222"/>
      <c r="M344" s="222"/>
      <c r="N344" s="222"/>
      <c r="O344" s="222"/>
      <c r="P344" s="222"/>
      <c r="Q344" s="222"/>
      <c r="R344" s="222"/>
      <c r="S344" s="222"/>
      <c r="T344" s="222"/>
      <c r="U344" s="222"/>
      <c r="V344" s="222"/>
      <c r="W344" s="222"/>
      <c r="X344" s="222"/>
      <c r="Y344" s="222"/>
      <c r="Z344" s="222"/>
      <c r="AA344" s="222"/>
      <c r="AB344" s="222"/>
      <c r="AC344" s="222"/>
      <c r="AD344" s="222"/>
      <c r="AE344" s="222"/>
      <c r="AF344" s="222"/>
      <c r="AG344" s="222"/>
      <c r="AH344" s="222"/>
      <c r="AI344" s="222"/>
      <c r="AJ344" s="222"/>
      <c r="AK344" s="222"/>
      <c r="AL344" s="222"/>
      <c r="AM344" s="222"/>
      <c r="AN344" s="222"/>
      <c r="AO344" s="222"/>
      <c r="AP344" s="222"/>
      <c r="AQ344" s="222"/>
      <c r="AR344" s="222"/>
      <c r="AS344" s="222"/>
      <c r="AT344" s="223"/>
    </row>
    <row r="345" spans="1:46" ht="120" x14ac:dyDescent="0.2">
      <c r="A345" s="220"/>
      <c r="B345" s="53" t="s">
        <v>156</v>
      </c>
      <c r="C345" s="53" t="s">
        <v>157</v>
      </c>
      <c r="D345" s="53" t="s">
        <v>158</v>
      </c>
      <c r="E345" s="53" t="s">
        <v>159</v>
      </c>
      <c r="F345" s="53" t="s">
        <v>160</v>
      </c>
      <c r="G345" s="53" t="s">
        <v>161</v>
      </c>
      <c r="H345" s="53" t="s">
        <v>162</v>
      </c>
      <c r="I345" s="53" t="s">
        <v>163</v>
      </c>
      <c r="J345" s="53" t="s">
        <v>164</v>
      </c>
      <c r="K345" s="53" t="s">
        <v>165</v>
      </c>
      <c r="L345" s="53" t="s">
        <v>166</v>
      </c>
      <c r="M345" s="53" t="s">
        <v>167</v>
      </c>
      <c r="N345" s="53" t="s">
        <v>168</v>
      </c>
      <c r="O345" s="53" t="s">
        <v>169</v>
      </c>
      <c r="P345" s="53" t="s">
        <v>170</v>
      </c>
      <c r="Q345" s="53" t="s">
        <v>171</v>
      </c>
      <c r="R345" s="53" t="s">
        <v>172</v>
      </c>
      <c r="S345" s="53" t="s">
        <v>173</v>
      </c>
      <c r="T345" s="53" t="s">
        <v>174</v>
      </c>
      <c r="U345" s="53" t="s">
        <v>175</v>
      </c>
      <c r="V345" s="53" t="s">
        <v>139</v>
      </c>
      <c r="W345" s="53" t="s">
        <v>140</v>
      </c>
      <c r="X345" s="53" t="s">
        <v>176</v>
      </c>
      <c r="Y345" s="53" t="s">
        <v>177</v>
      </c>
      <c r="Z345" s="53" t="s">
        <v>178</v>
      </c>
      <c r="AA345" s="53" t="s">
        <v>179</v>
      </c>
      <c r="AB345" s="53" t="s">
        <v>180</v>
      </c>
      <c r="AC345" s="53" t="s">
        <v>181</v>
      </c>
      <c r="AD345" s="53" t="s">
        <v>182</v>
      </c>
      <c r="AE345" s="53" t="s">
        <v>183</v>
      </c>
      <c r="AF345" s="53" t="s">
        <v>141</v>
      </c>
      <c r="AG345" s="53" t="s">
        <v>142</v>
      </c>
      <c r="AH345" s="53" t="s">
        <v>143</v>
      </c>
      <c r="AI345" s="53" t="s">
        <v>144</v>
      </c>
      <c r="AJ345" s="53" t="s">
        <v>184</v>
      </c>
      <c r="AK345" s="53" t="s">
        <v>185</v>
      </c>
      <c r="AL345" s="53" t="s">
        <v>186</v>
      </c>
      <c r="AM345" s="53" t="s">
        <v>187</v>
      </c>
      <c r="AN345" s="53" t="s">
        <v>188</v>
      </c>
      <c r="AO345" s="53" t="s">
        <v>189</v>
      </c>
      <c r="AP345" s="53" t="s">
        <v>190</v>
      </c>
      <c r="AQ345" s="53" t="s">
        <v>145</v>
      </c>
      <c r="AR345" s="53" t="s">
        <v>146</v>
      </c>
      <c r="AS345" s="53" t="s">
        <v>147</v>
      </c>
      <c r="AT345" s="54" t="s">
        <v>191</v>
      </c>
    </row>
    <row r="346" spans="1:46" x14ac:dyDescent="0.2">
      <c r="A346" s="55" t="s">
        <v>207</v>
      </c>
      <c r="B346" s="56">
        <v>442</v>
      </c>
      <c r="C346" s="56">
        <v>37</v>
      </c>
      <c r="D346" s="56">
        <v>114</v>
      </c>
      <c r="E346" s="56">
        <v>179</v>
      </c>
      <c r="F346" s="56">
        <v>214</v>
      </c>
      <c r="G346" s="56">
        <v>373</v>
      </c>
      <c r="H346" s="56">
        <v>271</v>
      </c>
      <c r="I346" s="56">
        <v>275</v>
      </c>
      <c r="J346" s="56">
        <v>203</v>
      </c>
      <c r="K346" s="56">
        <v>287</v>
      </c>
      <c r="L346" s="56">
        <v>162</v>
      </c>
      <c r="M346" s="56">
        <v>241</v>
      </c>
      <c r="N346" s="56">
        <v>273</v>
      </c>
      <c r="O346" s="56">
        <v>127</v>
      </c>
      <c r="P346" s="56">
        <v>114</v>
      </c>
      <c r="Q346" s="56">
        <v>75</v>
      </c>
      <c r="R346" s="56">
        <v>291</v>
      </c>
      <c r="S346" s="56">
        <v>56</v>
      </c>
      <c r="T346" s="56">
        <v>80</v>
      </c>
      <c r="U346" s="56">
        <v>68</v>
      </c>
      <c r="V346" s="56">
        <v>42</v>
      </c>
      <c r="W346" s="56">
        <v>49</v>
      </c>
      <c r="X346" s="56">
        <v>71</v>
      </c>
      <c r="Y346" s="56">
        <v>142</v>
      </c>
      <c r="Z346" s="56">
        <v>13</v>
      </c>
      <c r="AA346" s="56">
        <v>119</v>
      </c>
      <c r="AB346" s="56">
        <v>116</v>
      </c>
      <c r="AC346" s="56">
        <v>156</v>
      </c>
      <c r="AD346" s="56">
        <v>305</v>
      </c>
      <c r="AE346" s="56">
        <v>273</v>
      </c>
      <c r="AF346" s="56">
        <v>259</v>
      </c>
      <c r="AG346" s="56">
        <v>190</v>
      </c>
      <c r="AH346" s="56">
        <v>143</v>
      </c>
      <c r="AI346" s="56">
        <v>538</v>
      </c>
      <c r="AJ346" s="56">
        <v>51</v>
      </c>
      <c r="AK346" s="56">
        <v>12</v>
      </c>
      <c r="AL346" s="56">
        <v>79</v>
      </c>
      <c r="AM346" s="56">
        <v>105</v>
      </c>
      <c r="AN346" s="56">
        <v>33</v>
      </c>
      <c r="AO346" s="56">
        <v>95</v>
      </c>
      <c r="AP346" s="56">
        <v>94</v>
      </c>
      <c r="AQ346" s="56">
        <v>28</v>
      </c>
      <c r="AR346" s="56">
        <v>167</v>
      </c>
      <c r="AS346" s="56">
        <v>37</v>
      </c>
      <c r="AT346" s="57">
        <v>6999</v>
      </c>
    </row>
    <row r="347" spans="1:46" x14ac:dyDescent="0.2">
      <c r="A347" s="55" t="s">
        <v>208</v>
      </c>
      <c r="B347" s="56">
        <v>428</v>
      </c>
      <c r="C347" s="56">
        <v>79</v>
      </c>
      <c r="D347" s="56">
        <v>113</v>
      </c>
      <c r="E347" s="56">
        <v>60</v>
      </c>
      <c r="F347" s="56">
        <v>132</v>
      </c>
      <c r="G347" s="56">
        <v>51</v>
      </c>
      <c r="H347" s="56">
        <v>160</v>
      </c>
      <c r="I347" s="56">
        <v>308</v>
      </c>
      <c r="J347" s="56">
        <v>170</v>
      </c>
      <c r="K347" s="56">
        <v>448</v>
      </c>
      <c r="L347" s="56">
        <v>200</v>
      </c>
      <c r="M347" s="56">
        <v>333</v>
      </c>
      <c r="N347" s="56">
        <v>472</v>
      </c>
      <c r="O347" s="56">
        <v>86</v>
      </c>
      <c r="P347" s="56">
        <v>114</v>
      </c>
      <c r="Q347" s="56">
        <v>91</v>
      </c>
      <c r="R347" s="56">
        <v>97</v>
      </c>
      <c r="S347" s="56">
        <v>68</v>
      </c>
      <c r="T347" s="56">
        <v>100</v>
      </c>
      <c r="U347" s="56">
        <v>67</v>
      </c>
      <c r="V347" s="56">
        <v>23</v>
      </c>
      <c r="W347" s="56">
        <v>19</v>
      </c>
      <c r="X347" s="56">
        <v>6</v>
      </c>
      <c r="Y347" s="56">
        <v>182</v>
      </c>
      <c r="Z347" s="56">
        <v>12</v>
      </c>
      <c r="AA347" s="56">
        <v>97</v>
      </c>
      <c r="AB347" s="56">
        <v>225</v>
      </c>
      <c r="AC347" s="56">
        <v>174</v>
      </c>
      <c r="AD347" s="56">
        <v>115</v>
      </c>
      <c r="AE347" s="56">
        <v>198</v>
      </c>
      <c r="AF347" s="56">
        <v>33</v>
      </c>
      <c r="AG347" s="56">
        <v>36</v>
      </c>
      <c r="AH347" s="56">
        <v>44</v>
      </c>
      <c r="AI347" s="56">
        <v>388</v>
      </c>
      <c r="AJ347" s="56">
        <v>64</v>
      </c>
      <c r="AK347" s="56">
        <v>0</v>
      </c>
      <c r="AL347" s="56">
        <v>7</v>
      </c>
      <c r="AM347" s="56">
        <v>170</v>
      </c>
      <c r="AN347" s="56">
        <v>12</v>
      </c>
      <c r="AO347" s="56">
        <v>96</v>
      </c>
      <c r="AP347" s="56">
        <v>130</v>
      </c>
      <c r="AQ347" s="56">
        <v>37</v>
      </c>
      <c r="AR347" s="56">
        <v>125</v>
      </c>
      <c r="AS347" s="56">
        <v>27</v>
      </c>
      <c r="AT347" s="57">
        <v>5797</v>
      </c>
    </row>
    <row r="348" spans="1:46" x14ac:dyDescent="0.2">
      <c r="A348" s="58" t="s">
        <v>191</v>
      </c>
      <c r="B348" s="57">
        <v>870</v>
      </c>
      <c r="C348" s="57">
        <v>116</v>
      </c>
      <c r="D348" s="57">
        <v>227</v>
      </c>
      <c r="E348" s="57">
        <v>239</v>
      </c>
      <c r="F348" s="57">
        <v>346</v>
      </c>
      <c r="G348" s="57">
        <v>424</v>
      </c>
      <c r="H348" s="57">
        <v>431</v>
      </c>
      <c r="I348" s="57">
        <v>583</v>
      </c>
      <c r="J348" s="57">
        <v>373</v>
      </c>
      <c r="K348" s="57">
        <v>735</v>
      </c>
      <c r="L348" s="57">
        <v>362</v>
      </c>
      <c r="M348" s="57">
        <v>574</v>
      </c>
      <c r="N348" s="57">
        <v>745</v>
      </c>
      <c r="O348" s="57">
        <v>213</v>
      </c>
      <c r="P348" s="57">
        <v>228</v>
      </c>
      <c r="Q348" s="57">
        <v>166</v>
      </c>
      <c r="R348" s="57">
        <v>388</v>
      </c>
      <c r="S348" s="57">
        <v>124</v>
      </c>
      <c r="T348" s="57">
        <v>180</v>
      </c>
      <c r="U348" s="57">
        <v>135</v>
      </c>
      <c r="V348" s="57">
        <v>65</v>
      </c>
      <c r="W348" s="57">
        <v>68</v>
      </c>
      <c r="X348" s="57">
        <v>77</v>
      </c>
      <c r="Y348" s="57">
        <v>324</v>
      </c>
      <c r="Z348" s="57">
        <v>25</v>
      </c>
      <c r="AA348" s="57">
        <v>216</v>
      </c>
      <c r="AB348" s="57">
        <v>341</v>
      </c>
      <c r="AC348" s="57">
        <v>330</v>
      </c>
      <c r="AD348" s="57">
        <v>420</v>
      </c>
      <c r="AE348" s="57">
        <v>471</v>
      </c>
      <c r="AF348" s="57">
        <v>292</v>
      </c>
      <c r="AG348" s="57">
        <v>226</v>
      </c>
      <c r="AH348" s="57">
        <v>187</v>
      </c>
      <c r="AI348" s="57">
        <v>926</v>
      </c>
      <c r="AJ348" s="57">
        <v>115</v>
      </c>
      <c r="AK348" s="57">
        <v>12</v>
      </c>
      <c r="AL348" s="57">
        <v>86</v>
      </c>
      <c r="AM348" s="57">
        <v>275</v>
      </c>
      <c r="AN348" s="57">
        <v>45</v>
      </c>
      <c r="AO348" s="57">
        <v>191</v>
      </c>
      <c r="AP348" s="57">
        <v>224</v>
      </c>
      <c r="AQ348" s="57">
        <v>65</v>
      </c>
      <c r="AR348" s="57">
        <v>292</v>
      </c>
      <c r="AS348" s="57">
        <v>64</v>
      </c>
      <c r="AT348" s="57">
        <v>12796</v>
      </c>
    </row>
    <row r="349" spans="1:46" x14ac:dyDescent="0.2">
      <c r="A349" s="59" t="s">
        <v>197</v>
      </c>
    </row>
    <row r="350" spans="1:46" x14ac:dyDescent="0.2">
      <c r="A350" s="59" t="s">
        <v>220</v>
      </c>
    </row>
    <row r="352" spans="1:46" x14ac:dyDescent="0.2">
      <c r="A352" s="50" t="s">
        <v>258</v>
      </c>
    </row>
    <row r="353" spans="1:46" x14ac:dyDescent="0.2">
      <c r="A353" s="51" t="s">
        <v>256</v>
      </c>
    </row>
    <row r="354" spans="1:46" x14ac:dyDescent="0.2">
      <c r="A354" s="52" t="s">
        <v>200</v>
      </c>
    </row>
    <row r="355" spans="1:46" ht="36" customHeight="1" x14ac:dyDescent="0.2">
      <c r="A355" s="219" t="s">
        <v>257</v>
      </c>
      <c r="B355" s="221" t="s">
        <v>155</v>
      </c>
      <c r="C355" s="222"/>
      <c r="D355" s="222"/>
      <c r="E355" s="222"/>
      <c r="F355" s="222"/>
      <c r="G355" s="222"/>
      <c r="H355" s="222"/>
      <c r="I355" s="222"/>
      <c r="J355" s="222"/>
      <c r="K355" s="222"/>
      <c r="L355" s="222"/>
      <c r="M355" s="222"/>
      <c r="N355" s="222"/>
      <c r="O355" s="222"/>
      <c r="P355" s="222"/>
      <c r="Q355" s="222"/>
      <c r="R355" s="222"/>
      <c r="S355" s="222"/>
      <c r="T355" s="222"/>
      <c r="U355" s="222"/>
      <c r="V355" s="222"/>
      <c r="W355" s="222"/>
      <c r="X355" s="222"/>
      <c r="Y355" s="222"/>
      <c r="Z355" s="222"/>
      <c r="AA355" s="222"/>
      <c r="AB355" s="222"/>
      <c r="AC355" s="222"/>
      <c r="AD355" s="222"/>
      <c r="AE355" s="222"/>
      <c r="AF355" s="222"/>
      <c r="AG355" s="222"/>
      <c r="AH355" s="222"/>
      <c r="AI355" s="222"/>
      <c r="AJ355" s="222"/>
      <c r="AK355" s="222"/>
      <c r="AL355" s="222"/>
      <c r="AM355" s="222"/>
      <c r="AN355" s="222"/>
      <c r="AO355" s="222"/>
      <c r="AP355" s="222"/>
      <c r="AQ355" s="222"/>
      <c r="AR355" s="222"/>
      <c r="AS355" s="222"/>
      <c r="AT355" s="223"/>
    </row>
    <row r="356" spans="1:46" ht="120" x14ac:dyDescent="0.2">
      <c r="A356" s="220"/>
      <c r="B356" s="53" t="s">
        <v>156</v>
      </c>
      <c r="C356" s="53" t="s">
        <v>157</v>
      </c>
      <c r="D356" s="53" t="s">
        <v>158</v>
      </c>
      <c r="E356" s="53" t="s">
        <v>159</v>
      </c>
      <c r="F356" s="53" t="s">
        <v>160</v>
      </c>
      <c r="G356" s="53" t="s">
        <v>161</v>
      </c>
      <c r="H356" s="53" t="s">
        <v>162</v>
      </c>
      <c r="I356" s="53" t="s">
        <v>163</v>
      </c>
      <c r="J356" s="53" t="s">
        <v>164</v>
      </c>
      <c r="K356" s="53" t="s">
        <v>165</v>
      </c>
      <c r="L356" s="53" t="s">
        <v>166</v>
      </c>
      <c r="M356" s="53" t="s">
        <v>167</v>
      </c>
      <c r="N356" s="53" t="s">
        <v>168</v>
      </c>
      <c r="O356" s="53" t="s">
        <v>169</v>
      </c>
      <c r="P356" s="53" t="s">
        <v>170</v>
      </c>
      <c r="Q356" s="53" t="s">
        <v>171</v>
      </c>
      <c r="R356" s="53" t="s">
        <v>172</v>
      </c>
      <c r="S356" s="53" t="s">
        <v>173</v>
      </c>
      <c r="T356" s="53" t="s">
        <v>174</v>
      </c>
      <c r="U356" s="53" t="s">
        <v>175</v>
      </c>
      <c r="V356" s="53" t="s">
        <v>139</v>
      </c>
      <c r="W356" s="53" t="s">
        <v>140</v>
      </c>
      <c r="X356" s="53" t="s">
        <v>176</v>
      </c>
      <c r="Y356" s="53" t="s">
        <v>177</v>
      </c>
      <c r="Z356" s="53" t="s">
        <v>178</v>
      </c>
      <c r="AA356" s="53" t="s">
        <v>179</v>
      </c>
      <c r="AB356" s="53" t="s">
        <v>180</v>
      </c>
      <c r="AC356" s="53" t="s">
        <v>181</v>
      </c>
      <c r="AD356" s="53" t="s">
        <v>182</v>
      </c>
      <c r="AE356" s="53" t="s">
        <v>183</v>
      </c>
      <c r="AF356" s="53" t="s">
        <v>141</v>
      </c>
      <c r="AG356" s="53" t="s">
        <v>142</v>
      </c>
      <c r="AH356" s="53" t="s">
        <v>143</v>
      </c>
      <c r="AI356" s="53" t="s">
        <v>144</v>
      </c>
      <c r="AJ356" s="53" t="s">
        <v>184</v>
      </c>
      <c r="AK356" s="53" t="s">
        <v>185</v>
      </c>
      <c r="AL356" s="53" t="s">
        <v>186</v>
      </c>
      <c r="AM356" s="53" t="s">
        <v>187</v>
      </c>
      <c r="AN356" s="53" t="s">
        <v>188</v>
      </c>
      <c r="AO356" s="53" t="s">
        <v>189</v>
      </c>
      <c r="AP356" s="53" t="s">
        <v>190</v>
      </c>
      <c r="AQ356" s="53" t="s">
        <v>145</v>
      </c>
      <c r="AR356" s="53" t="s">
        <v>146</v>
      </c>
      <c r="AS356" s="53" t="s">
        <v>147</v>
      </c>
      <c r="AT356" s="54" t="s">
        <v>191</v>
      </c>
    </row>
    <row r="357" spans="1:46" x14ac:dyDescent="0.2">
      <c r="A357" s="55" t="s">
        <v>207</v>
      </c>
      <c r="B357" s="56">
        <v>50.8</v>
      </c>
      <c r="C357" s="56">
        <v>31.9</v>
      </c>
      <c r="D357" s="56">
        <v>50.2</v>
      </c>
      <c r="E357" s="56">
        <v>74.900000000000006</v>
      </c>
      <c r="F357" s="56">
        <v>61.8</v>
      </c>
      <c r="G357" s="56">
        <v>88</v>
      </c>
      <c r="H357" s="56">
        <v>62.9</v>
      </c>
      <c r="I357" s="56">
        <v>47.2</v>
      </c>
      <c r="J357" s="56">
        <v>54.4</v>
      </c>
      <c r="K357" s="56">
        <v>39</v>
      </c>
      <c r="L357" s="56">
        <v>44.8</v>
      </c>
      <c r="M357" s="56">
        <v>42</v>
      </c>
      <c r="N357" s="56">
        <v>36.6</v>
      </c>
      <c r="O357" s="56">
        <v>59.6</v>
      </c>
      <c r="P357" s="56">
        <v>50</v>
      </c>
      <c r="Q357" s="56">
        <v>45.2</v>
      </c>
      <c r="R357" s="56">
        <v>75</v>
      </c>
      <c r="S357" s="56">
        <v>45.2</v>
      </c>
      <c r="T357" s="56">
        <v>44.4</v>
      </c>
      <c r="U357" s="56">
        <v>50.4</v>
      </c>
      <c r="V357" s="56">
        <v>64.599999999999994</v>
      </c>
      <c r="W357" s="56">
        <v>72.099999999999994</v>
      </c>
      <c r="X357" s="56">
        <v>92.2</v>
      </c>
      <c r="Y357" s="56">
        <v>43.8</v>
      </c>
      <c r="Z357" s="56">
        <v>52</v>
      </c>
      <c r="AA357" s="56">
        <v>55.1</v>
      </c>
      <c r="AB357" s="56">
        <v>34</v>
      </c>
      <c r="AC357" s="56">
        <v>47.3</v>
      </c>
      <c r="AD357" s="56">
        <v>72.599999999999994</v>
      </c>
      <c r="AE357" s="56">
        <v>58</v>
      </c>
      <c r="AF357" s="56">
        <v>88.7</v>
      </c>
      <c r="AG357" s="56">
        <v>84.1</v>
      </c>
      <c r="AH357" s="56">
        <v>76.5</v>
      </c>
      <c r="AI357" s="56">
        <v>58.1</v>
      </c>
      <c r="AJ357" s="56">
        <v>44.3</v>
      </c>
      <c r="AK357" s="56">
        <v>100</v>
      </c>
      <c r="AL357" s="56">
        <v>91.9</v>
      </c>
      <c r="AM357" s="56">
        <v>38.200000000000003</v>
      </c>
      <c r="AN357" s="56">
        <v>73.3</v>
      </c>
      <c r="AO357" s="56">
        <v>49.7</v>
      </c>
      <c r="AP357" s="56">
        <v>42</v>
      </c>
      <c r="AQ357" s="56">
        <v>43.1</v>
      </c>
      <c r="AR357" s="56">
        <v>57.2</v>
      </c>
      <c r="AS357" s="56">
        <v>57.8</v>
      </c>
      <c r="AT357" s="57">
        <v>54.7</v>
      </c>
    </row>
    <row r="358" spans="1:46" x14ac:dyDescent="0.2">
      <c r="A358" s="55" t="s">
        <v>208</v>
      </c>
      <c r="B358" s="56">
        <v>49.2</v>
      </c>
      <c r="C358" s="56">
        <v>68.099999999999994</v>
      </c>
      <c r="D358" s="56">
        <v>49.8</v>
      </c>
      <c r="E358" s="56">
        <v>25.1</v>
      </c>
      <c r="F358" s="56">
        <v>38.200000000000003</v>
      </c>
      <c r="G358" s="56">
        <v>12</v>
      </c>
      <c r="H358" s="56">
        <v>37.1</v>
      </c>
      <c r="I358" s="56">
        <v>52.8</v>
      </c>
      <c r="J358" s="56">
        <v>45.6</v>
      </c>
      <c r="K358" s="56">
        <v>61</v>
      </c>
      <c r="L358" s="56">
        <v>55.2</v>
      </c>
      <c r="M358" s="56">
        <v>58</v>
      </c>
      <c r="N358" s="56">
        <v>63.4</v>
      </c>
      <c r="O358" s="56">
        <v>40.4</v>
      </c>
      <c r="P358" s="56">
        <v>50</v>
      </c>
      <c r="Q358" s="56">
        <v>54.8</v>
      </c>
      <c r="R358" s="56">
        <v>25</v>
      </c>
      <c r="S358" s="56">
        <v>54.8</v>
      </c>
      <c r="T358" s="56">
        <v>55.6</v>
      </c>
      <c r="U358" s="56">
        <v>49.6</v>
      </c>
      <c r="V358" s="56">
        <v>35.4</v>
      </c>
      <c r="W358" s="56">
        <v>27.9</v>
      </c>
      <c r="X358" s="56">
        <v>7.8</v>
      </c>
      <c r="Y358" s="56">
        <v>56.2</v>
      </c>
      <c r="Z358" s="56">
        <v>48</v>
      </c>
      <c r="AA358" s="56">
        <v>44.9</v>
      </c>
      <c r="AB358" s="56">
        <v>66</v>
      </c>
      <c r="AC358" s="56">
        <v>52.7</v>
      </c>
      <c r="AD358" s="56">
        <v>27.4</v>
      </c>
      <c r="AE358" s="56">
        <v>42</v>
      </c>
      <c r="AF358" s="56">
        <v>11.3</v>
      </c>
      <c r="AG358" s="56">
        <v>15.9</v>
      </c>
      <c r="AH358" s="56">
        <v>23.5</v>
      </c>
      <c r="AI358" s="56">
        <v>41.9</v>
      </c>
      <c r="AJ358" s="56">
        <v>55.7</v>
      </c>
      <c r="AK358" s="56">
        <v>0</v>
      </c>
      <c r="AL358" s="56">
        <v>8.1</v>
      </c>
      <c r="AM358" s="56">
        <v>61.8</v>
      </c>
      <c r="AN358" s="56">
        <v>26.7</v>
      </c>
      <c r="AO358" s="56">
        <v>50.3</v>
      </c>
      <c r="AP358" s="56">
        <v>58</v>
      </c>
      <c r="AQ358" s="56">
        <v>56.9</v>
      </c>
      <c r="AR358" s="56">
        <v>42.8</v>
      </c>
      <c r="AS358" s="56">
        <v>42.2</v>
      </c>
      <c r="AT358" s="57">
        <v>45.3</v>
      </c>
    </row>
    <row r="359" spans="1:46" x14ac:dyDescent="0.2">
      <c r="A359" s="58" t="s">
        <v>191</v>
      </c>
      <c r="B359" s="57">
        <v>100</v>
      </c>
      <c r="C359" s="57">
        <v>100</v>
      </c>
      <c r="D359" s="57">
        <v>100</v>
      </c>
      <c r="E359" s="57">
        <v>100</v>
      </c>
      <c r="F359" s="57">
        <v>100</v>
      </c>
      <c r="G359" s="57">
        <v>100</v>
      </c>
      <c r="H359" s="57">
        <v>100</v>
      </c>
      <c r="I359" s="57">
        <v>100</v>
      </c>
      <c r="J359" s="57">
        <v>100</v>
      </c>
      <c r="K359" s="57">
        <v>100</v>
      </c>
      <c r="L359" s="57">
        <v>100</v>
      </c>
      <c r="M359" s="57">
        <v>100</v>
      </c>
      <c r="N359" s="57">
        <v>100</v>
      </c>
      <c r="O359" s="57">
        <v>100</v>
      </c>
      <c r="P359" s="57">
        <v>100</v>
      </c>
      <c r="Q359" s="57">
        <v>100</v>
      </c>
      <c r="R359" s="57">
        <v>100</v>
      </c>
      <c r="S359" s="57">
        <v>100</v>
      </c>
      <c r="T359" s="57">
        <v>100</v>
      </c>
      <c r="U359" s="57">
        <v>100</v>
      </c>
      <c r="V359" s="57">
        <v>100</v>
      </c>
      <c r="W359" s="57">
        <v>100</v>
      </c>
      <c r="X359" s="57">
        <v>100</v>
      </c>
      <c r="Y359" s="57">
        <v>100</v>
      </c>
      <c r="Z359" s="57">
        <v>100</v>
      </c>
      <c r="AA359" s="57">
        <v>100</v>
      </c>
      <c r="AB359" s="57">
        <v>100</v>
      </c>
      <c r="AC359" s="57">
        <v>100</v>
      </c>
      <c r="AD359" s="57">
        <v>100</v>
      </c>
      <c r="AE359" s="57">
        <v>100</v>
      </c>
      <c r="AF359" s="57">
        <v>100</v>
      </c>
      <c r="AG359" s="57">
        <v>100</v>
      </c>
      <c r="AH359" s="57">
        <v>100</v>
      </c>
      <c r="AI359" s="57">
        <v>100</v>
      </c>
      <c r="AJ359" s="57">
        <v>100</v>
      </c>
      <c r="AK359" s="57">
        <v>100</v>
      </c>
      <c r="AL359" s="57">
        <v>100</v>
      </c>
      <c r="AM359" s="57">
        <v>100</v>
      </c>
      <c r="AN359" s="57">
        <v>100</v>
      </c>
      <c r="AO359" s="57">
        <v>100</v>
      </c>
      <c r="AP359" s="57">
        <v>100</v>
      </c>
      <c r="AQ359" s="57">
        <v>100</v>
      </c>
      <c r="AR359" s="57">
        <v>100</v>
      </c>
      <c r="AS359" s="57">
        <v>100</v>
      </c>
      <c r="AT359" s="57">
        <v>100</v>
      </c>
    </row>
    <row r="360" spans="1:46" x14ac:dyDescent="0.2">
      <c r="A360" s="59" t="s">
        <v>197</v>
      </c>
    </row>
    <row r="361" spans="1:46" x14ac:dyDescent="0.2">
      <c r="A361" s="59" t="s">
        <v>220</v>
      </c>
    </row>
    <row r="363" spans="1:46" x14ac:dyDescent="0.2">
      <c r="A363" s="50" t="s">
        <v>259</v>
      </c>
    </row>
    <row r="364" spans="1:46" x14ac:dyDescent="0.2">
      <c r="A364" s="51" t="s">
        <v>260</v>
      </c>
    </row>
    <row r="365" spans="1:46" x14ac:dyDescent="0.2">
      <c r="A365" s="52" t="s">
        <v>153</v>
      </c>
    </row>
    <row r="366" spans="1:46" ht="48" customHeight="1" x14ac:dyDescent="0.2">
      <c r="A366" s="219" t="s">
        <v>261</v>
      </c>
      <c r="B366" s="221" t="s">
        <v>155</v>
      </c>
      <c r="C366" s="222"/>
      <c r="D366" s="222"/>
      <c r="E366" s="222"/>
      <c r="F366" s="222"/>
      <c r="G366" s="222"/>
      <c r="H366" s="222"/>
      <c r="I366" s="222"/>
      <c r="J366" s="222"/>
      <c r="K366" s="222"/>
      <c r="L366" s="222"/>
      <c r="M366" s="222"/>
      <c r="N366" s="222"/>
      <c r="O366" s="222"/>
      <c r="P366" s="222"/>
      <c r="Q366" s="222"/>
      <c r="R366" s="222"/>
      <c r="S366" s="222"/>
      <c r="T366" s="222"/>
      <c r="U366" s="222"/>
      <c r="V366" s="222"/>
      <c r="W366" s="222"/>
      <c r="X366" s="222"/>
      <c r="Y366" s="222"/>
      <c r="Z366" s="222"/>
      <c r="AA366" s="222"/>
      <c r="AB366" s="222"/>
      <c r="AC366" s="222"/>
      <c r="AD366" s="222"/>
      <c r="AE366" s="222"/>
      <c r="AF366" s="222"/>
      <c r="AG366" s="222"/>
      <c r="AH366" s="222"/>
      <c r="AI366" s="222"/>
      <c r="AJ366" s="222"/>
      <c r="AK366" s="222"/>
      <c r="AL366" s="222"/>
      <c r="AM366" s="222"/>
      <c r="AN366" s="222"/>
      <c r="AO366" s="222"/>
      <c r="AP366" s="222"/>
      <c r="AQ366" s="222"/>
      <c r="AR366" s="222"/>
      <c r="AS366" s="222"/>
      <c r="AT366" s="223"/>
    </row>
    <row r="367" spans="1:46" ht="120" x14ac:dyDescent="0.2">
      <c r="A367" s="220"/>
      <c r="B367" s="53" t="s">
        <v>156</v>
      </c>
      <c r="C367" s="53" t="s">
        <v>157</v>
      </c>
      <c r="D367" s="53" t="s">
        <v>158</v>
      </c>
      <c r="E367" s="53" t="s">
        <v>159</v>
      </c>
      <c r="F367" s="53" t="s">
        <v>160</v>
      </c>
      <c r="G367" s="53" t="s">
        <v>161</v>
      </c>
      <c r="H367" s="53" t="s">
        <v>162</v>
      </c>
      <c r="I367" s="53" t="s">
        <v>163</v>
      </c>
      <c r="J367" s="53" t="s">
        <v>164</v>
      </c>
      <c r="K367" s="53" t="s">
        <v>165</v>
      </c>
      <c r="L367" s="53" t="s">
        <v>166</v>
      </c>
      <c r="M367" s="53" t="s">
        <v>167</v>
      </c>
      <c r="N367" s="53" t="s">
        <v>168</v>
      </c>
      <c r="O367" s="53" t="s">
        <v>169</v>
      </c>
      <c r="P367" s="53" t="s">
        <v>170</v>
      </c>
      <c r="Q367" s="53" t="s">
        <v>171</v>
      </c>
      <c r="R367" s="53" t="s">
        <v>172</v>
      </c>
      <c r="S367" s="53" t="s">
        <v>173</v>
      </c>
      <c r="T367" s="53" t="s">
        <v>174</v>
      </c>
      <c r="U367" s="53" t="s">
        <v>175</v>
      </c>
      <c r="V367" s="53" t="s">
        <v>139</v>
      </c>
      <c r="W367" s="53" t="s">
        <v>140</v>
      </c>
      <c r="X367" s="53" t="s">
        <v>176</v>
      </c>
      <c r="Y367" s="53" t="s">
        <v>177</v>
      </c>
      <c r="Z367" s="53" t="s">
        <v>178</v>
      </c>
      <c r="AA367" s="53" t="s">
        <v>179</v>
      </c>
      <c r="AB367" s="53" t="s">
        <v>180</v>
      </c>
      <c r="AC367" s="53" t="s">
        <v>181</v>
      </c>
      <c r="AD367" s="53" t="s">
        <v>182</v>
      </c>
      <c r="AE367" s="53" t="s">
        <v>183</v>
      </c>
      <c r="AF367" s="53" t="s">
        <v>141</v>
      </c>
      <c r="AG367" s="53" t="s">
        <v>142</v>
      </c>
      <c r="AH367" s="53" t="s">
        <v>143</v>
      </c>
      <c r="AI367" s="53" t="s">
        <v>144</v>
      </c>
      <c r="AJ367" s="53" t="s">
        <v>184</v>
      </c>
      <c r="AK367" s="53" t="s">
        <v>185</v>
      </c>
      <c r="AL367" s="53" t="s">
        <v>186</v>
      </c>
      <c r="AM367" s="53" t="s">
        <v>187</v>
      </c>
      <c r="AN367" s="53" t="s">
        <v>188</v>
      </c>
      <c r="AO367" s="53" t="s">
        <v>189</v>
      </c>
      <c r="AP367" s="53" t="s">
        <v>190</v>
      </c>
      <c r="AQ367" s="53" t="s">
        <v>145</v>
      </c>
      <c r="AR367" s="53" t="s">
        <v>146</v>
      </c>
      <c r="AS367" s="53" t="s">
        <v>147</v>
      </c>
      <c r="AT367" s="54" t="s">
        <v>191</v>
      </c>
    </row>
    <row r="368" spans="1:46" x14ac:dyDescent="0.2">
      <c r="A368" s="55" t="s">
        <v>207</v>
      </c>
      <c r="B368" s="56">
        <v>427</v>
      </c>
      <c r="C368" s="56">
        <v>33</v>
      </c>
      <c r="D368" s="56">
        <v>105</v>
      </c>
      <c r="E368" s="56">
        <v>179</v>
      </c>
      <c r="F368" s="56">
        <v>204</v>
      </c>
      <c r="G368" s="56">
        <v>372</v>
      </c>
      <c r="H368" s="56">
        <v>261</v>
      </c>
      <c r="I368" s="56">
        <v>270</v>
      </c>
      <c r="J368" s="56">
        <v>195</v>
      </c>
      <c r="K368" s="56">
        <v>270</v>
      </c>
      <c r="L368" s="56">
        <v>152</v>
      </c>
      <c r="M368" s="56">
        <v>220</v>
      </c>
      <c r="N368" s="56">
        <v>250</v>
      </c>
      <c r="O368" s="56">
        <v>124</v>
      </c>
      <c r="P368" s="56">
        <v>111</v>
      </c>
      <c r="Q368" s="56">
        <v>71</v>
      </c>
      <c r="R368" s="56">
        <v>288</v>
      </c>
      <c r="S368" s="56">
        <v>52</v>
      </c>
      <c r="T368" s="56">
        <v>78</v>
      </c>
      <c r="U368" s="56">
        <v>65</v>
      </c>
      <c r="V368" s="56">
        <v>42</v>
      </c>
      <c r="W368" s="56">
        <v>48</v>
      </c>
      <c r="X368" s="56">
        <v>71</v>
      </c>
      <c r="Y368" s="56">
        <v>137</v>
      </c>
      <c r="Z368" s="56">
        <v>13</v>
      </c>
      <c r="AA368" s="56">
        <v>115</v>
      </c>
      <c r="AB368" s="56">
        <v>105</v>
      </c>
      <c r="AC368" s="56">
        <v>151</v>
      </c>
      <c r="AD368" s="56">
        <v>301</v>
      </c>
      <c r="AE368" s="56">
        <v>264</v>
      </c>
      <c r="AF368" s="56">
        <v>254</v>
      </c>
      <c r="AG368" s="56">
        <v>188</v>
      </c>
      <c r="AH368" s="56">
        <v>141</v>
      </c>
      <c r="AI368" s="56">
        <v>517</v>
      </c>
      <c r="AJ368" s="56">
        <v>48</v>
      </c>
      <c r="AK368" s="56">
        <v>12</v>
      </c>
      <c r="AL368" s="56">
        <v>78</v>
      </c>
      <c r="AM368" s="56">
        <v>101</v>
      </c>
      <c r="AN368" s="56">
        <v>33</v>
      </c>
      <c r="AO368" s="56">
        <v>92</v>
      </c>
      <c r="AP368" s="56">
        <v>90</v>
      </c>
      <c r="AQ368" s="56">
        <v>27</v>
      </c>
      <c r="AR368" s="56">
        <v>163</v>
      </c>
      <c r="AS368" s="56">
        <v>35</v>
      </c>
      <c r="AT368" s="57">
        <v>6753</v>
      </c>
    </row>
    <row r="369" spans="1:46" x14ac:dyDescent="0.2">
      <c r="A369" s="55" t="s">
        <v>208</v>
      </c>
      <c r="B369" s="56">
        <v>15</v>
      </c>
      <c r="C369" s="56">
        <v>4</v>
      </c>
      <c r="D369" s="56">
        <v>9</v>
      </c>
      <c r="E369" s="56">
        <v>0</v>
      </c>
      <c r="F369" s="56">
        <v>10</v>
      </c>
      <c r="G369" s="56">
        <v>1</v>
      </c>
      <c r="H369" s="56">
        <v>10</v>
      </c>
      <c r="I369" s="56">
        <v>5</v>
      </c>
      <c r="J369" s="56">
        <v>8</v>
      </c>
      <c r="K369" s="56">
        <v>17</v>
      </c>
      <c r="L369" s="56">
        <v>10</v>
      </c>
      <c r="M369" s="56">
        <v>21</v>
      </c>
      <c r="N369" s="56">
        <v>23</v>
      </c>
      <c r="O369" s="56">
        <v>3</v>
      </c>
      <c r="P369" s="56">
        <v>3</v>
      </c>
      <c r="Q369" s="56">
        <v>4</v>
      </c>
      <c r="R369" s="56">
        <v>3</v>
      </c>
      <c r="S369" s="56">
        <v>4</v>
      </c>
      <c r="T369" s="56">
        <v>2</v>
      </c>
      <c r="U369" s="56">
        <v>3</v>
      </c>
      <c r="V369" s="56">
        <v>0</v>
      </c>
      <c r="W369" s="56">
        <v>1</v>
      </c>
      <c r="X369" s="56">
        <v>0</v>
      </c>
      <c r="Y369" s="56">
        <v>5</v>
      </c>
      <c r="Z369" s="56">
        <v>0</v>
      </c>
      <c r="AA369" s="56">
        <v>4</v>
      </c>
      <c r="AB369" s="56">
        <v>11</v>
      </c>
      <c r="AC369" s="56">
        <v>5</v>
      </c>
      <c r="AD369" s="56">
        <v>4</v>
      </c>
      <c r="AE369" s="56">
        <v>9</v>
      </c>
      <c r="AF369" s="56">
        <v>5</v>
      </c>
      <c r="AG369" s="56">
        <v>2</v>
      </c>
      <c r="AH369" s="56">
        <v>2</v>
      </c>
      <c r="AI369" s="56">
        <v>21</v>
      </c>
      <c r="AJ369" s="56">
        <v>3</v>
      </c>
      <c r="AK369" s="56">
        <v>0</v>
      </c>
      <c r="AL369" s="56">
        <v>1</v>
      </c>
      <c r="AM369" s="56">
        <v>4</v>
      </c>
      <c r="AN369" s="56">
        <v>0</v>
      </c>
      <c r="AO369" s="56">
        <v>3</v>
      </c>
      <c r="AP369" s="56">
        <v>4</v>
      </c>
      <c r="AQ369" s="56">
        <v>1</v>
      </c>
      <c r="AR369" s="56">
        <v>4</v>
      </c>
      <c r="AS369" s="56">
        <v>2</v>
      </c>
      <c r="AT369" s="57">
        <v>246</v>
      </c>
    </row>
    <row r="370" spans="1:46" x14ac:dyDescent="0.2">
      <c r="A370" s="58" t="s">
        <v>191</v>
      </c>
      <c r="B370" s="57">
        <v>442</v>
      </c>
      <c r="C370" s="57">
        <v>37</v>
      </c>
      <c r="D370" s="57">
        <v>114</v>
      </c>
      <c r="E370" s="57">
        <v>179</v>
      </c>
      <c r="F370" s="57">
        <v>214</v>
      </c>
      <c r="G370" s="57">
        <v>373</v>
      </c>
      <c r="H370" s="57">
        <v>271</v>
      </c>
      <c r="I370" s="57">
        <v>275</v>
      </c>
      <c r="J370" s="57">
        <v>203</v>
      </c>
      <c r="K370" s="57">
        <v>287</v>
      </c>
      <c r="L370" s="57">
        <v>162</v>
      </c>
      <c r="M370" s="57">
        <v>241</v>
      </c>
      <c r="N370" s="57">
        <v>273</v>
      </c>
      <c r="O370" s="57">
        <v>127</v>
      </c>
      <c r="P370" s="57">
        <v>114</v>
      </c>
      <c r="Q370" s="57">
        <v>75</v>
      </c>
      <c r="R370" s="57">
        <v>291</v>
      </c>
      <c r="S370" s="57">
        <v>56</v>
      </c>
      <c r="T370" s="57">
        <v>80</v>
      </c>
      <c r="U370" s="57">
        <v>68</v>
      </c>
      <c r="V370" s="57">
        <v>42</v>
      </c>
      <c r="W370" s="57">
        <v>49</v>
      </c>
      <c r="X370" s="57">
        <v>71</v>
      </c>
      <c r="Y370" s="57">
        <v>142</v>
      </c>
      <c r="Z370" s="57">
        <v>13</v>
      </c>
      <c r="AA370" s="57">
        <v>119</v>
      </c>
      <c r="AB370" s="57">
        <v>116</v>
      </c>
      <c r="AC370" s="57">
        <v>156</v>
      </c>
      <c r="AD370" s="57">
        <v>305</v>
      </c>
      <c r="AE370" s="57">
        <v>273</v>
      </c>
      <c r="AF370" s="57">
        <v>259</v>
      </c>
      <c r="AG370" s="57">
        <v>190</v>
      </c>
      <c r="AH370" s="57">
        <v>143</v>
      </c>
      <c r="AI370" s="57">
        <v>538</v>
      </c>
      <c r="AJ370" s="57">
        <v>51</v>
      </c>
      <c r="AK370" s="57">
        <v>12</v>
      </c>
      <c r="AL370" s="57">
        <v>79</v>
      </c>
      <c r="AM370" s="57">
        <v>105</v>
      </c>
      <c r="AN370" s="57">
        <v>33</v>
      </c>
      <c r="AO370" s="57">
        <v>95</v>
      </c>
      <c r="AP370" s="57">
        <v>94</v>
      </c>
      <c r="AQ370" s="57">
        <v>28</v>
      </c>
      <c r="AR370" s="57">
        <v>167</v>
      </c>
      <c r="AS370" s="57">
        <v>37</v>
      </c>
      <c r="AT370" s="57">
        <v>6999</v>
      </c>
    </row>
    <row r="371" spans="1:46" x14ac:dyDescent="0.2">
      <c r="A371" s="59" t="s">
        <v>262</v>
      </c>
    </row>
    <row r="372" spans="1:46" x14ac:dyDescent="0.2">
      <c r="A372" s="59" t="s">
        <v>263</v>
      </c>
    </row>
    <row r="374" spans="1:46" x14ac:dyDescent="0.2">
      <c r="A374" s="50" t="s">
        <v>264</v>
      </c>
    </row>
    <row r="375" spans="1:46" x14ac:dyDescent="0.2">
      <c r="A375" s="51" t="s">
        <v>260</v>
      </c>
    </row>
    <row r="376" spans="1:46" x14ac:dyDescent="0.2">
      <c r="A376" s="52" t="s">
        <v>200</v>
      </c>
    </row>
    <row r="377" spans="1:46" ht="48" customHeight="1" x14ac:dyDescent="0.2">
      <c r="A377" s="219" t="s">
        <v>261</v>
      </c>
      <c r="B377" s="221" t="s">
        <v>155</v>
      </c>
      <c r="C377" s="222"/>
      <c r="D377" s="222"/>
      <c r="E377" s="222"/>
      <c r="F377" s="222"/>
      <c r="G377" s="222"/>
      <c r="H377" s="222"/>
      <c r="I377" s="222"/>
      <c r="J377" s="222"/>
      <c r="K377" s="222"/>
      <c r="L377" s="222"/>
      <c r="M377" s="222"/>
      <c r="N377" s="222"/>
      <c r="O377" s="222"/>
      <c r="P377" s="222"/>
      <c r="Q377" s="222"/>
      <c r="R377" s="222"/>
      <c r="S377" s="222"/>
      <c r="T377" s="222"/>
      <c r="U377" s="222"/>
      <c r="V377" s="222"/>
      <c r="W377" s="222"/>
      <c r="X377" s="222"/>
      <c r="Y377" s="222"/>
      <c r="Z377" s="222"/>
      <c r="AA377" s="222"/>
      <c r="AB377" s="222"/>
      <c r="AC377" s="222"/>
      <c r="AD377" s="222"/>
      <c r="AE377" s="222"/>
      <c r="AF377" s="222"/>
      <c r="AG377" s="222"/>
      <c r="AH377" s="222"/>
      <c r="AI377" s="222"/>
      <c r="AJ377" s="222"/>
      <c r="AK377" s="222"/>
      <c r="AL377" s="222"/>
      <c r="AM377" s="222"/>
      <c r="AN377" s="222"/>
      <c r="AO377" s="222"/>
      <c r="AP377" s="222"/>
      <c r="AQ377" s="222"/>
      <c r="AR377" s="222"/>
      <c r="AS377" s="222"/>
      <c r="AT377" s="223"/>
    </row>
    <row r="378" spans="1:46" ht="120" x14ac:dyDescent="0.2">
      <c r="A378" s="220"/>
      <c r="B378" s="53" t="s">
        <v>156</v>
      </c>
      <c r="C378" s="53" t="s">
        <v>157</v>
      </c>
      <c r="D378" s="53" t="s">
        <v>158</v>
      </c>
      <c r="E378" s="53" t="s">
        <v>159</v>
      </c>
      <c r="F378" s="53" t="s">
        <v>160</v>
      </c>
      <c r="G378" s="53" t="s">
        <v>161</v>
      </c>
      <c r="H378" s="53" t="s">
        <v>162</v>
      </c>
      <c r="I378" s="53" t="s">
        <v>163</v>
      </c>
      <c r="J378" s="53" t="s">
        <v>164</v>
      </c>
      <c r="K378" s="53" t="s">
        <v>165</v>
      </c>
      <c r="L378" s="53" t="s">
        <v>166</v>
      </c>
      <c r="M378" s="53" t="s">
        <v>167</v>
      </c>
      <c r="N378" s="53" t="s">
        <v>168</v>
      </c>
      <c r="O378" s="53" t="s">
        <v>169</v>
      </c>
      <c r="P378" s="53" t="s">
        <v>170</v>
      </c>
      <c r="Q378" s="53" t="s">
        <v>171</v>
      </c>
      <c r="R378" s="53" t="s">
        <v>172</v>
      </c>
      <c r="S378" s="53" t="s">
        <v>173</v>
      </c>
      <c r="T378" s="53" t="s">
        <v>174</v>
      </c>
      <c r="U378" s="53" t="s">
        <v>175</v>
      </c>
      <c r="V378" s="53" t="s">
        <v>139</v>
      </c>
      <c r="W378" s="53" t="s">
        <v>140</v>
      </c>
      <c r="X378" s="53" t="s">
        <v>176</v>
      </c>
      <c r="Y378" s="53" t="s">
        <v>177</v>
      </c>
      <c r="Z378" s="53" t="s">
        <v>178</v>
      </c>
      <c r="AA378" s="53" t="s">
        <v>179</v>
      </c>
      <c r="AB378" s="53" t="s">
        <v>180</v>
      </c>
      <c r="AC378" s="53" t="s">
        <v>181</v>
      </c>
      <c r="AD378" s="53" t="s">
        <v>182</v>
      </c>
      <c r="AE378" s="53" t="s">
        <v>183</v>
      </c>
      <c r="AF378" s="53" t="s">
        <v>141</v>
      </c>
      <c r="AG378" s="53" t="s">
        <v>142</v>
      </c>
      <c r="AH378" s="53" t="s">
        <v>143</v>
      </c>
      <c r="AI378" s="53" t="s">
        <v>144</v>
      </c>
      <c r="AJ378" s="53" t="s">
        <v>184</v>
      </c>
      <c r="AK378" s="53" t="s">
        <v>185</v>
      </c>
      <c r="AL378" s="53" t="s">
        <v>186</v>
      </c>
      <c r="AM378" s="53" t="s">
        <v>187</v>
      </c>
      <c r="AN378" s="53" t="s">
        <v>188</v>
      </c>
      <c r="AO378" s="53" t="s">
        <v>189</v>
      </c>
      <c r="AP378" s="53" t="s">
        <v>190</v>
      </c>
      <c r="AQ378" s="53" t="s">
        <v>145</v>
      </c>
      <c r="AR378" s="53" t="s">
        <v>146</v>
      </c>
      <c r="AS378" s="53" t="s">
        <v>147</v>
      </c>
      <c r="AT378" s="54" t="s">
        <v>191</v>
      </c>
    </row>
    <row r="379" spans="1:46" x14ac:dyDescent="0.2">
      <c r="A379" s="55" t="s">
        <v>207</v>
      </c>
      <c r="B379" s="56">
        <v>96.6</v>
      </c>
      <c r="C379" s="56">
        <v>89.2</v>
      </c>
      <c r="D379" s="56">
        <v>92.1</v>
      </c>
      <c r="E379" s="56">
        <v>100</v>
      </c>
      <c r="F379" s="56">
        <v>95.3</v>
      </c>
      <c r="G379" s="56">
        <v>99.7</v>
      </c>
      <c r="H379" s="56">
        <v>96.3</v>
      </c>
      <c r="I379" s="56">
        <v>98.2</v>
      </c>
      <c r="J379" s="56">
        <v>96.1</v>
      </c>
      <c r="K379" s="56">
        <v>94.1</v>
      </c>
      <c r="L379" s="56">
        <v>93.8</v>
      </c>
      <c r="M379" s="56">
        <v>91.3</v>
      </c>
      <c r="N379" s="56">
        <v>91.6</v>
      </c>
      <c r="O379" s="56">
        <v>97.6</v>
      </c>
      <c r="P379" s="56">
        <v>97.4</v>
      </c>
      <c r="Q379" s="56">
        <v>94.7</v>
      </c>
      <c r="R379" s="56">
        <v>99</v>
      </c>
      <c r="S379" s="56">
        <v>92.9</v>
      </c>
      <c r="T379" s="56">
        <v>97.5</v>
      </c>
      <c r="U379" s="56">
        <v>95.6</v>
      </c>
      <c r="V379" s="56">
        <v>100</v>
      </c>
      <c r="W379" s="56">
        <v>98</v>
      </c>
      <c r="X379" s="56">
        <v>100</v>
      </c>
      <c r="Y379" s="56">
        <v>96.5</v>
      </c>
      <c r="Z379" s="56">
        <v>100</v>
      </c>
      <c r="AA379" s="56">
        <v>96.6</v>
      </c>
      <c r="AB379" s="56">
        <v>90.5</v>
      </c>
      <c r="AC379" s="56">
        <v>96.8</v>
      </c>
      <c r="AD379" s="56">
        <v>98.7</v>
      </c>
      <c r="AE379" s="56">
        <v>96.7</v>
      </c>
      <c r="AF379" s="56">
        <v>98.1</v>
      </c>
      <c r="AG379" s="56">
        <v>98.9</v>
      </c>
      <c r="AH379" s="56">
        <v>98.6</v>
      </c>
      <c r="AI379" s="56">
        <v>96.1</v>
      </c>
      <c r="AJ379" s="56">
        <v>94.1</v>
      </c>
      <c r="AK379" s="56">
        <v>100</v>
      </c>
      <c r="AL379" s="56">
        <v>98.7</v>
      </c>
      <c r="AM379" s="56">
        <v>96.2</v>
      </c>
      <c r="AN379" s="56">
        <v>100</v>
      </c>
      <c r="AO379" s="56">
        <v>96.8</v>
      </c>
      <c r="AP379" s="56">
        <v>95.7</v>
      </c>
      <c r="AQ379" s="56">
        <v>96.4</v>
      </c>
      <c r="AR379" s="56">
        <v>97.6</v>
      </c>
      <c r="AS379" s="56">
        <v>94.6</v>
      </c>
      <c r="AT379" s="57">
        <v>96.5</v>
      </c>
    </row>
    <row r="380" spans="1:46" x14ac:dyDescent="0.2">
      <c r="A380" s="55" t="s">
        <v>208</v>
      </c>
      <c r="B380" s="56">
        <v>3.4</v>
      </c>
      <c r="C380" s="56">
        <v>10.8</v>
      </c>
      <c r="D380" s="56">
        <v>7.9</v>
      </c>
      <c r="E380" s="56">
        <v>0</v>
      </c>
      <c r="F380" s="56">
        <v>4.7</v>
      </c>
      <c r="G380" s="56">
        <v>0.3</v>
      </c>
      <c r="H380" s="56">
        <v>3.7</v>
      </c>
      <c r="I380" s="56">
        <v>1.8</v>
      </c>
      <c r="J380" s="56">
        <v>3.9</v>
      </c>
      <c r="K380" s="56">
        <v>5.9</v>
      </c>
      <c r="L380" s="56">
        <v>6.2</v>
      </c>
      <c r="M380" s="56">
        <v>8.6999999999999993</v>
      </c>
      <c r="N380" s="56">
        <v>8.4</v>
      </c>
      <c r="O380" s="56">
        <v>2.4</v>
      </c>
      <c r="P380" s="56">
        <v>2.6</v>
      </c>
      <c r="Q380" s="56">
        <v>5.3</v>
      </c>
      <c r="R380" s="56">
        <v>1</v>
      </c>
      <c r="S380" s="56">
        <v>7.1</v>
      </c>
      <c r="T380" s="56">
        <v>2.5</v>
      </c>
      <c r="U380" s="56">
        <v>4.4000000000000004</v>
      </c>
      <c r="V380" s="56">
        <v>0</v>
      </c>
      <c r="W380" s="56">
        <v>2</v>
      </c>
      <c r="X380" s="56">
        <v>0</v>
      </c>
      <c r="Y380" s="56">
        <v>3.5</v>
      </c>
      <c r="Z380" s="56">
        <v>0</v>
      </c>
      <c r="AA380" s="56">
        <v>3.4</v>
      </c>
      <c r="AB380" s="56">
        <v>9.5</v>
      </c>
      <c r="AC380" s="56">
        <v>3.2</v>
      </c>
      <c r="AD380" s="56">
        <v>1.3</v>
      </c>
      <c r="AE380" s="56">
        <v>3.3</v>
      </c>
      <c r="AF380" s="56">
        <v>1.9</v>
      </c>
      <c r="AG380" s="56">
        <v>1.1000000000000001</v>
      </c>
      <c r="AH380" s="56">
        <v>1.4</v>
      </c>
      <c r="AI380" s="56">
        <v>3.9</v>
      </c>
      <c r="AJ380" s="56">
        <v>5.9</v>
      </c>
      <c r="AK380" s="56">
        <v>0</v>
      </c>
      <c r="AL380" s="56">
        <v>1.3</v>
      </c>
      <c r="AM380" s="56">
        <v>3.8</v>
      </c>
      <c r="AN380" s="56">
        <v>0</v>
      </c>
      <c r="AO380" s="56">
        <v>3.2</v>
      </c>
      <c r="AP380" s="56">
        <v>4.3</v>
      </c>
      <c r="AQ380" s="56">
        <v>3.6</v>
      </c>
      <c r="AR380" s="56">
        <v>2.4</v>
      </c>
      <c r="AS380" s="56">
        <v>5.4</v>
      </c>
      <c r="AT380" s="57">
        <v>3.5</v>
      </c>
    </row>
    <row r="381" spans="1:46" x14ac:dyDescent="0.2">
      <c r="A381" s="58" t="s">
        <v>191</v>
      </c>
      <c r="B381" s="57">
        <v>100</v>
      </c>
      <c r="C381" s="57">
        <v>100</v>
      </c>
      <c r="D381" s="57">
        <v>100</v>
      </c>
      <c r="E381" s="57">
        <v>100</v>
      </c>
      <c r="F381" s="57">
        <v>100</v>
      </c>
      <c r="G381" s="57">
        <v>100</v>
      </c>
      <c r="H381" s="57">
        <v>100</v>
      </c>
      <c r="I381" s="57">
        <v>100</v>
      </c>
      <c r="J381" s="57">
        <v>100</v>
      </c>
      <c r="K381" s="57">
        <v>100</v>
      </c>
      <c r="L381" s="57">
        <v>100</v>
      </c>
      <c r="M381" s="57">
        <v>100</v>
      </c>
      <c r="N381" s="57">
        <v>100</v>
      </c>
      <c r="O381" s="57">
        <v>100</v>
      </c>
      <c r="P381" s="57">
        <v>100</v>
      </c>
      <c r="Q381" s="57">
        <v>100</v>
      </c>
      <c r="R381" s="57">
        <v>100</v>
      </c>
      <c r="S381" s="57">
        <v>100</v>
      </c>
      <c r="T381" s="57">
        <v>100</v>
      </c>
      <c r="U381" s="57">
        <v>100</v>
      </c>
      <c r="V381" s="57">
        <v>100</v>
      </c>
      <c r="W381" s="57">
        <v>100</v>
      </c>
      <c r="X381" s="57">
        <v>100</v>
      </c>
      <c r="Y381" s="57">
        <v>100</v>
      </c>
      <c r="Z381" s="57">
        <v>100</v>
      </c>
      <c r="AA381" s="57">
        <v>100</v>
      </c>
      <c r="AB381" s="57">
        <v>100</v>
      </c>
      <c r="AC381" s="57">
        <v>100</v>
      </c>
      <c r="AD381" s="57">
        <v>100</v>
      </c>
      <c r="AE381" s="57">
        <v>100</v>
      </c>
      <c r="AF381" s="57">
        <v>100</v>
      </c>
      <c r="AG381" s="57">
        <v>100</v>
      </c>
      <c r="AH381" s="57">
        <v>100</v>
      </c>
      <c r="AI381" s="57">
        <v>100</v>
      </c>
      <c r="AJ381" s="57">
        <v>100</v>
      </c>
      <c r="AK381" s="57">
        <v>100</v>
      </c>
      <c r="AL381" s="57">
        <v>100</v>
      </c>
      <c r="AM381" s="57">
        <v>100</v>
      </c>
      <c r="AN381" s="57">
        <v>100</v>
      </c>
      <c r="AO381" s="57">
        <v>100</v>
      </c>
      <c r="AP381" s="57">
        <v>100</v>
      </c>
      <c r="AQ381" s="57">
        <v>100</v>
      </c>
      <c r="AR381" s="57">
        <v>100</v>
      </c>
      <c r="AS381" s="57">
        <v>100</v>
      </c>
      <c r="AT381" s="57">
        <v>100</v>
      </c>
    </row>
    <row r="382" spans="1:46" x14ac:dyDescent="0.2">
      <c r="A382" s="59" t="s">
        <v>262</v>
      </c>
    </row>
    <row r="383" spans="1:46" x14ac:dyDescent="0.2">
      <c r="A383" s="59" t="s">
        <v>263</v>
      </c>
    </row>
    <row r="385" spans="1:46" x14ac:dyDescent="0.2">
      <c r="A385" s="50" t="s">
        <v>265</v>
      </c>
    </row>
    <row r="386" spans="1:46" x14ac:dyDescent="0.2">
      <c r="A386" s="51" t="s">
        <v>266</v>
      </c>
    </row>
    <row r="387" spans="1:46" x14ac:dyDescent="0.2">
      <c r="A387" s="52" t="s">
        <v>153</v>
      </c>
    </row>
    <row r="388" spans="1:46" x14ac:dyDescent="0.2">
      <c r="A388" s="219" t="s">
        <v>267</v>
      </c>
      <c r="B388" s="221" t="s">
        <v>155</v>
      </c>
      <c r="C388" s="222"/>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22"/>
      <c r="AM388" s="222"/>
      <c r="AN388" s="222"/>
      <c r="AO388" s="222"/>
      <c r="AP388" s="222"/>
      <c r="AQ388" s="222"/>
      <c r="AR388" s="222"/>
      <c r="AS388" s="222"/>
      <c r="AT388" s="223"/>
    </row>
    <row r="389" spans="1:46" ht="120" x14ac:dyDescent="0.2">
      <c r="A389" s="220"/>
      <c r="B389" s="53" t="s">
        <v>156</v>
      </c>
      <c r="C389" s="53" t="s">
        <v>157</v>
      </c>
      <c r="D389" s="53" t="s">
        <v>158</v>
      </c>
      <c r="E389" s="53" t="s">
        <v>159</v>
      </c>
      <c r="F389" s="53" t="s">
        <v>160</v>
      </c>
      <c r="G389" s="53" t="s">
        <v>161</v>
      </c>
      <c r="H389" s="53" t="s">
        <v>162</v>
      </c>
      <c r="I389" s="53" t="s">
        <v>163</v>
      </c>
      <c r="J389" s="53" t="s">
        <v>164</v>
      </c>
      <c r="K389" s="53" t="s">
        <v>165</v>
      </c>
      <c r="L389" s="53" t="s">
        <v>166</v>
      </c>
      <c r="M389" s="53" t="s">
        <v>167</v>
      </c>
      <c r="N389" s="53" t="s">
        <v>168</v>
      </c>
      <c r="O389" s="53" t="s">
        <v>169</v>
      </c>
      <c r="P389" s="53" t="s">
        <v>170</v>
      </c>
      <c r="Q389" s="53" t="s">
        <v>171</v>
      </c>
      <c r="R389" s="53" t="s">
        <v>172</v>
      </c>
      <c r="S389" s="53" t="s">
        <v>173</v>
      </c>
      <c r="T389" s="53" t="s">
        <v>174</v>
      </c>
      <c r="U389" s="53" t="s">
        <v>175</v>
      </c>
      <c r="V389" s="53" t="s">
        <v>139</v>
      </c>
      <c r="W389" s="53" t="s">
        <v>140</v>
      </c>
      <c r="X389" s="53" t="s">
        <v>176</v>
      </c>
      <c r="Y389" s="53" t="s">
        <v>177</v>
      </c>
      <c r="Z389" s="53" t="s">
        <v>178</v>
      </c>
      <c r="AA389" s="53" t="s">
        <v>179</v>
      </c>
      <c r="AB389" s="53" t="s">
        <v>180</v>
      </c>
      <c r="AC389" s="53" t="s">
        <v>181</v>
      </c>
      <c r="AD389" s="53" t="s">
        <v>182</v>
      </c>
      <c r="AE389" s="53" t="s">
        <v>183</v>
      </c>
      <c r="AF389" s="53" t="s">
        <v>141</v>
      </c>
      <c r="AG389" s="53" t="s">
        <v>142</v>
      </c>
      <c r="AH389" s="53" t="s">
        <v>143</v>
      </c>
      <c r="AI389" s="53" t="s">
        <v>144</v>
      </c>
      <c r="AJ389" s="53" t="s">
        <v>184</v>
      </c>
      <c r="AK389" s="53" t="s">
        <v>185</v>
      </c>
      <c r="AL389" s="53" t="s">
        <v>186</v>
      </c>
      <c r="AM389" s="53" t="s">
        <v>187</v>
      </c>
      <c r="AN389" s="53" t="s">
        <v>188</v>
      </c>
      <c r="AO389" s="53" t="s">
        <v>189</v>
      </c>
      <c r="AP389" s="53" t="s">
        <v>190</v>
      </c>
      <c r="AQ389" s="53" t="s">
        <v>145</v>
      </c>
      <c r="AR389" s="53" t="s">
        <v>146</v>
      </c>
      <c r="AS389" s="53" t="s">
        <v>147</v>
      </c>
      <c r="AT389" s="54" t="s">
        <v>191</v>
      </c>
    </row>
    <row r="390" spans="1:46" x14ac:dyDescent="0.2">
      <c r="A390" s="55" t="s">
        <v>207</v>
      </c>
      <c r="B390" s="56">
        <v>808</v>
      </c>
      <c r="C390" s="56">
        <v>89</v>
      </c>
      <c r="D390" s="56">
        <v>176</v>
      </c>
      <c r="E390" s="56">
        <v>228</v>
      </c>
      <c r="F390" s="56">
        <v>293</v>
      </c>
      <c r="G390" s="56">
        <v>420</v>
      </c>
      <c r="H390" s="56">
        <v>393</v>
      </c>
      <c r="I390" s="56">
        <v>517</v>
      </c>
      <c r="J390" s="56">
        <v>339</v>
      </c>
      <c r="K390" s="56">
        <v>565</v>
      </c>
      <c r="L390" s="56">
        <v>276</v>
      </c>
      <c r="M390" s="56">
        <v>429</v>
      </c>
      <c r="N390" s="56">
        <v>612</v>
      </c>
      <c r="O390" s="56">
        <v>193</v>
      </c>
      <c r="P390" s="56">
        <v>170</v>
      </c>
      <c r="Q390" s="56">
        <v>142</v>
      </c>
      <c r="R390" s="56">
        <v>373</v>
      </c>
      <c r="S390" s="56">
        <v>96</v>
      </c>
      <c r="T390" s="56">
        <v>168</v>
      </c>
      <c r="U390" s="56">
        <v>119</v>
      </c>
      <c r="V390" s="56">
        <v>61</v>
      </c>
      <c r="W390" s="56">
        <v>64</v>
      </c>
      <c r="X390" s="56">
        <v>77</v>
      </c>
      <c r="Y390" s="56">
        <v>292</v>
      </c>
      <c r="Z390" s="56">
        <v>24</v>
      </c>
      <c r="AA390" s="56">
        <v>163</v>
      </c>
      <c r="AB390" s="56">
        <v>300</v>
      </c>
      <c r="AC390" s="56">
        <v>279</v>
      </c>
      <c r="AD390" s="56">
        <v>390</v>
      </c>
      <c r="AE390" s="56">
        <v>384</v>
      </c>
      <c r="AF390" s="56">
        <v>281</v>
      </c>
      <c r="AG390" s="56">
        <v>210</v>
      </c>
      <c r="AH390" s="56">
        <v>173</v>
      </c>
      <c r="AI390" s="56">
        <v>842</v>
      </c>
      <c r="AJ390" s="56">
        <v>98</v>
      </c>
      <c r="AK390" s="56">
        <v>12</v>
      </c>
      <c r="AL390" s="56">
        <v>85</v>
      </c>
      <c r="AM390" s="56">
        <v>264</v>
      </c>
      <c r="AN390" s="56">
        <v>45</v>
      </c>
      <c r="AO390" s="56">
        <v>162</v>
      </c>
      <c r="AP390" s="56">
        <v>203</v>
      </c>
      <c r="AQ390" s="56">
        <v>58</v>
      </c>
      <c r="AR390" s="56">
        <v>263</v>
      </c>
      <c r="AS390" s="56">
        <v>52</v>
      </c>
      <c r="AT390" s="57">
        <v>11188</v>
      </c>
    </row>
    <row r="391" spans="1:46" x14ac:dyDescent="0.2">
      <c r="A391" s="55" t="s">
        <v>208</v>
      </c>
      <c r="B391" s="56">
        <v>62</v>
      </c>
      <c r="C391" s="56">
        <v>27</v>
      </c>
      <c r="D391" s="56">
        <v>51</v>
      </c>
      <c r="E391" s="56">
        <v>11</v>
      </c>
      <c r="F391" s="56">
        <v>53</v>
      </c>
      <c r="G391" s="56">
        <v>4</v>
      </c>
      <c r="H391" s="56">
        <v>38</v>
      </c>
      <c r="I391" s="56">
        <v>66</v>
      </c>
      <c r="J391" s="56">
        <v>34</v>
      </c>
      <c r="K391" s="56">
        <v>170</v>
      </c>
      <c r="L391" s="56">
        <v>86</v>
      </c>
      <c r="M391" s="56">
        <v>145</v>
      </c>
      <c r="N391" s="56">
        <v>133</v>
      </c>
      <c r="O391" s="56">
        <v>20</v>
      </c>
      <c r="P391" s="56">
        <v>58</v>
      </c>
      <c r="Q391" s="56">
        <v>24</v>
      </c>
      <c r="R391" s="56">
        <v>15</v>
      </c>
      <c r="S391" s="56">
        <v>28</v>
      </c>
      <c r="T391" s="56">
        <v>12</v>
      </c>
      <c r="U391" s="56">
        <v>16</v>
      </c>
      <c r="V391" s="56">
        <v>4</v>
      </c>
      <c r="W391" s="56">
        <v>4</v>
      </c>
      <c r="X391" s="56">
        <v>0</v>
      </c>
      <c r="Y391" s="56">
        <v>32</v>
      </c>
      <c r="Z391" s="56">
        <v>1</v>
      </c>
      <c r="AA391" s="56">
        <v>53</v>
      </c>
      <c r="AB391" s="56">
        <v>41</v>
      </c>
      <c r="AC391" s="56">
        <v>51</v>
      </c>
      <c r="AD391" s="56">
        <v>30</v>
      </c>
      <c r="AE391" s="56">
        <v>87</v>
      </c>
      <c r="AF391" s="56">
        <v>11</v>
      </c>
      <c r="AG391" s="56">
        <v>16</v>
      </c>
      <c r="AH391" s="56">
        <v>14</v>
      </c>
      <c r="AI391" s="56">
        <v>84</v>
      </c>
      <c r="AJ391" s="56">
        <v>17</v>
      </c>
      <c r="AK391" s="56">
        <v>0</v>
      </c>
      <c r="AL391" s="56">
        <v>1</v>
      </c>
      <c r="AM391" s="56">
        <v>11</v>
      </c>
      <c r="AN391" s="56">
        <v>0</v>
      </c>
      <c r="AO391" s="56">
        <v>29</v>
      </c>
      <c r="AP391" s="56">
        <v>21</v>
      </c>
      <c r="AQ391" s="56">
        <v>7</v>
      </c>
      <c r="AR391" s="56">
        <v>29</v>
      </c>
      <c r="AS391" s="56">
        <v>12</v>
      </c>
      <c r="AT391" s="57">
        <v>1608</v>
      </c>
    </row>
    <row r="392" spans="1:46" x14ac:dyDescent="0.2">
      <c r="A392" s="58" t="s">
        <v>191</v>
      </c>
      <c r="B392" s="57">
        <v>870</v>
      </c>
      <c r="C392" s="57">
        <v>116</v>
      </c>
      <c r="D392" s="57">
        <v>227</v>
      </c>
      <c r="E392" s="57">
        <v>239</v>
      </c>
      <c r="F392" s="57">
        <v>346</v>
      </c>
      <c r="G392" s="57">
        <v>424</v>
      </c>
      <c r="H392" s="57">
        <v>431</v>
      </c>
      <c r="I392" s="57">
        <v>583</v>
      </c>
      <c r="J392" s="57">
        <v>373</v>
      </c>
      <c r="K392" s="57">
        <v>735</v>
      </c>
      <c r="L392" s="57">
        <v>362</v>
      </c>
      <c r="M392" s="57">
        <v>574</v>
      </c>
      <c r="N392" s="57">
        <v>745</v>
      </c>
      <c r="O392" s="57">
        <v>213</v>
      </c>
      <c r="P392" s="57">
        <v>228</v>
      </c>
      <c r="Q392" s="57">
        <v>166</v>
      </c>
      <c r="R392" s="57">
        <v>388</v>
      </c>
      <c r="S392" s="57">
        <v>124</v>
      </c>
      <c r="T392" s="57">
        <v>180</v>
      </c>
      <c r="U392" s="57">
        <v>135</v>
      </c>
      <c r="V392" s="57">
        <v>65</v>
      </c>
      <c r="W392" s="57">
        <v>68</v>
      </c>
      <c r="X392" s="57">
        <v>77</v>
      </c>
      <c r="Y392" s="57">
        <v>324</v>
      </c>
      <c r="Z392" s="57">
        <v>25</v>
      </c>
      <c r="AA392" s="57">
        <v>216</v>
      </c>
      <c r="AB392" s="57">
        <v>341</v>
      </c>
      <c r="AC392" s="57">
        <v>330</v>
      </c>
      <c r="AD392" s="57">
        <v>420</v>
      </c>
      <c r="AE392" s="57">
        <v>471</v>
      </c>
      <c r="AF392" s="57">
        <v>292</v>
      </c>
      <c r="AG392" s="57">
        <v>226</v>
      </c>
      <c r="AH392" s="57">
        <v>187</v>
      </c>
      <c r="AI392" s="57">
        <v>926</v>
      </c>
      <c r="AJ392" s="57">
        <v>115</v>
      </c>
      <c r="AK392" s="57">
        <v>12</v>
      </c>
      <c r="AL392" s="57">
        <v>86</v>
      </c>
      <c r="AM392" s="57">
        <v>275</v>
      </c>
      <c r="AN392" s="57">
        <v>45</v>
      </c>
      <c r="AO392" s="57">
        <v>191</v>
      </c>
      <c r="AP392" s="57">
        <v>224</v>
      </c>
      <c r="AQ392" s="57">
        <v>65</v>
      </c>
      <c r="AR392" s="57">
        <v>292</v>
      </c>
      <c r="AS392" s="57">
        <v>64</v>
      </c>
      <c r="AT392" s="57">
        <v>12796</v>
      </c>
    </row>
    <row r="393" spans="1:46" x14ac:dyDescent="0.2">
      <c r="A393" s="59" t="s">
        <v>197</v>
      </c>
    </row>
    <row r="394" spans="1:46" x14ac:dyDescent="0.2">
      <c r="A394" s="59" t="s">
        <v>268</v>
      </c>
    </row>
    <row r="396" spans="1:46" x14ac:dyDescent="0.2">
      <c r="A396" s="50" t="s">
        <v>269</v>
      </c>
    </row>
    <row r="397" spans="1:46" x14ac:dyDescent="0.2">
      <c r="A397" s="51" t="s">
        <v>266</v>
      </c>
    </row>
    <row r="398" spans="1:46" x14ac:dyDescent="0.2">
      <c r="A398" s="52" t="s">
        <v>200</v>
      </c>
    </row>
    <row r="399" spans="1:46" x14ac:dyDescent="0.2">
      <c r="A399" s="219" t="s">
        <v>267</v>
      </c>
      <c r="B399" s="221" t="s">
        <v>155</v>
      </c>
      <c r="C399" s="222"/>
      <c r="D399" s="222"/>
      <c r="E399" s="222"/>
      <c r="F399" s="222"/>
      <c r="G399" s="222"/>
      <c r="H399" s="222"/>
      <c r="I399" s="222"/>
      <c r="J399" s="222"/>
      <c r="K399" s="222"/>
      <c r="L399" s="222"/>
      <c r="M399" s="222"/>
      <c r="N399" s="222"/>
      <c r="O399" s="222"/>
      <c r="P399" s="222"/>
      <c r="Q399" s="222"/>
      <c r="R399" s="222"/>
      <c r="S399" s="222"/>
      <c r="T399" s="222"/>
      <c r="U399" s="222"/>
      <c r="V399" s="222"/>
      <c r="W399" s="222"/>
      <c r="X399" s="222"/>
      <c r="Y399" s="222"/>
      <c r="Z399" s="222"/>
      <c r="AA399" s="222"/>
      <c r="AB399" s="222"/>
      <c r="AC399" s="222"/>
      <c r="AD399" s="222"/>
      <c r="AE399" s="222"/>
      <c r="AF399" s="222"/>
      <c r="AG399" s="222"/>
      <c r="AH399" s="222"/>
      <c r="AI399" s="222"/>
      <c r="AJ399" s="222"/>
      <c r="AK399" s="222"/>
      <c r="AL399" s="222"/>
      <c r="AM399" s="222"/>
      <c r="AN399" s="222"/>
      <c r="AO399" s="222"/>
      <c r="AP399" s="222"/>
      <c r="AQ399" s="222"/>
      <c r="AR399" s="222"/>
      <c r="AS399" s="222"/>
      <c r="AT399" s="223"/>
    </row>
    <row r="400" spans="1:46" ht="120" x14ac:dyDescent="0.2">
      <c r="A400" s="220"/>
      <c r="B400" s="53" t="s">
        <v>156</v>
      </c>
      <c r="C400" s="53" t="s">
        <v>157</v>
      </c>
      <c r="D400" s="53" t="s">
        <v>158</v>
      </c>
      <c r="E400" s="53" t="s">
        <v>159</v>
      </c>
      <c r="F400" s="53" t="s">
        <v>160</v>
      </c>
      <c r="G400" s="53" t="s">
        <v>161</v>
      </c>
      <c r="H400" s="53" t="s">
        <v>162</v>
      </c>
      <c r="I400" s="53" t="s">
        <v>163</v>
      </c>
      <c r="J400" s="53" t="s">
        <v>164</v>
      </c>
      <c r="K400" s="53" t="s">
        <v>165</v>
      </c>
      <c r="L400" s="53" t="s">
        <v>166</v>
      </c>
      <c r="M400" s="53" t="s">
        <v>167</v>
      </c>
      <c r="N400" s="53" t="s">
        <v>168</v>
      </c>
      <c r="O400" s="53" t="s">
        <v>169</v>
      </c>
      <c r="P400" s="53" t="s">
        <v>170</v>
      </c>
      <c r="Q400" s="53" t="s">
        <v>171</v>
      </c>
      <c r="R400" s="53" t="s">
        <v>172</v>
      </c>
      <c r="S400" s="53" t="s">
        <v>173</v>
      </c>
      <c r="T400" s="53" t="s">
        <v>174</v>
      </c>
      <c r="U400" s="53" t="s">
        <v>175</v>
      </c>
      <c r="V400" s="53" t="s">
        <v>139</v>
      </c>
      <c r="W400" s="53" t="s">
        <v>140</v>
      </c>
      <c r="X400" s="53" t="s">
        <v>176</v>
      </c>
      <c r="Y400" s="53" t="s">
        <v>177</v>
      </c>
      <c r="Z400" s="53" t="s">
        <v>178</v>
      </c>
      <c r="AA400" s="53" t="s">
        <v>179</v>
      </c>
      <c r="AB400" s="53" t="s">
        <v>180</v>
      </c>
      <c r="AC400" s="53" t="s">
        <v>181</v>
      </c>
      <c r="AD400" s="53" t="s">
        <v>182</v>
      </c>
      <c r="AE400" s="53" t="s">
        <v>183</v>
      </c>
      <c r="AF400" s="53" t="s">
        <v>141</v>
      </c>
      <c r="AG400" s="53" t="s">
        <v>142</v>
      </c>
      <c r="AH400" s="53" t="s">
        <v>143</v>
      </c>
      <c r="AI400" s="53" t="s">
        <v>144</v>
      </c>
      <c r="AJ400" s="53" t="s">
        <v>184</v>
      </c>
      <c r="AK400" s="53" t="s">
        <v>185</v>
      </c>
      <c r="AL400" s="53" t="s">
        <v>186</v>
      </c>
      <c r="AM400" s="53" t="s">
        <v>187</v>
      </c>
      <c r="AN400" s="53" t="s">
        <v>188</v>
      </c>
      <c r="AO400" s="53" t="s">
        <v>189</v>
      </c>
      <c r="AP400" s="53" t="s">
        <v>190</v>
      </c>
      <c r="AQ400" s="53" t="s">
        <v>145</v>
      </c>
      <c r="AR400" s="53" t="s">
        <v>146</v>
      </c>
      <c r="AS400" s="53" t="s">
        <v>147</v>
      </c>
      <c r="AT400" s="54" t="s">
        <v>191</v>
      </c>
    </row>
    <row r="401" spans="1:46" x14ac:dyDescent="0.2">
      <c r="A401" s="55" t="s">
        <v>207</v>
      </c>
      <c r="B401" s="56">
        <v>92.9</v>
      </c>
      <c r="C401" s="56">
        <v>76.7</v>
      </c>
      <c r="D401" s="56">
        <v>77.5</v>
      </c>
      <c r="E401" s="56">
        <v>95.4</v>
      </c>
      <c r="F401" s="56">
        <v>84.7</v>
      </c>
      <c r="G401" s="56">
        <v>99.1</v>
      </c>
      <c r="H401" s="56">
        <v>91.2</v>
      </c>
      <c r="I401" s="56">
        <v>88.7</v>
      </c>
      <c r="J401" s="56">
        <v>90.9</v>
      </c>
      <c r="K401" s="56">
        <v>76.900000000000006</v>
      </c>
      <c r="L401" s="56">
        <v>76.2</v>
      </c>
      <c r="M401" s="56">
        <v>74.7</v>
      </c>
      <c r="N401" s="56">
        <v>82.1</v>
      </c>
      <c r="O401" s="56">
        <v>90.6</v>
      </c>
      <c r="P401" s="56">
        <v>74.599999999999994</v>
      </c>
      <c r="Q401" s="56">
        <v>85.5</v>
      </c>
      <c r="R401" s="56">
        <v>96.1</v>
      </c>
      <c r="S401" s="56">
        <v>77.400000000000006</v>
      </c>
      <c r="T401" s="56">
        <v>93.3</v>
      </c>
      <c r="U401" s="56">
        <v>88.1</v>
      </c>
      <c r="V401" s="56">
        <v>93.8</v>
      </c>
      <c r="W401" s="56">
        <v>94.1</v>
      </c>
      <c r="X401" s="56">
        <v>100</v>
      </c>
      <c r="Y401" s="56">
        <v>90.1</v>
      </c>
      <c r="Z401" s="56">
        <v>96</v>
      </c>
      <c r="AA401" s="56">
        <v>75.5</v>
      </c>
      <c r="AB401" s="56">
        <v>88</v>
      </c>
      <c r="AC401" s="56">
        <v>84.5</v>
      </c>
      <c r="AD401" s="56">
        <v>92.9</v>
      </c>
      <c r="AE401" s="56">
        <v>81.5</v>
      </c>
      <c r="AF401" s="56">
        <v>96.2</v>
      </c>
      <c r="AG401" s="56">
        <v>92.9</v>
      </c>
      <c r="AH401" s="56">
        <v>92.5</v>
      </c>
      <c r="AI401" s="56">
        <v>90.9</v>
      </c>
      <c r="AJ401" s="56">
        <v>85.2</v>
      </c>
      <c r="AK401" s="56">
        <v>100</v>
      </c>
      <c r="AL401" s="56">
        <v>98.8</v>
      </c>
      <c r="AM401" s="56">
        <v>96</v>
      </c>
      <c r="AN401" s="56">
        <v>100</v>
      </c>
      <c r="AO401" s="56">
        <v>84.8</v>
      </c>
      <c r="AP401" s="56">
        <v>90.6</v>
      </c>
      <c r="AQ401" s="56">
        <v>89.2</v>
      </c>
      <c r="AR401" s="56">
        <v>90.1</v>
      </c>
      <c r="AS401" s="56">
        <v>81.3</v>
      </c>
      <c r="AT401" s="57">
        <v>87.4</v>
      </c>
    </row>
    <row r="402" spans="1:46" x14ac:dyDescent="0.2">
      <c r="A402" s="55" t="s">
        <v>208</v>
      </c>
      <c r="B402" s="56">
        <v>7.1</v>
      </c>
      <c r="C402" s="56">
        <v>23.3</v>
      </c>
      <c r="D402" s="56">
        <v>22.5</v>
      </c>
      <c r="E402" s="56">
        <v>4.5999999999999996</v>
      </c>
      <c r="F402" s="56">
        <v>15.3</v>
      </c>
      <c r="G402" s="56">
        <v>0.9</v>
      </c>
      <c r="H402" s="56">
        <v>8.8000000000000007</v>
      </c>
      <c r="I402" s="56">
        <v>11.3</v>
      </c>
      <c r="J402" s="56">
        <v>9.1</v>
      </c>
      <c r="K402" s="56">
        <v>23.1</v>
      </c>
      <c r="L402" s="56">
        <v>23.8</v>
      </c>
      <c r="M402" s="56">
        <v>25.3</v>
      </c>
      <c r="N402" s="56">
        <v>17.899999999999999</v>
      </c>
      <c r="O402" s="56">
        <v>9.4</v>
      </c>
      <c r="P402" s="56">
        <v>25.4</v>
      </c>
      <c r="Q402" s="56">
        <v>14.5</v>
      </c>
      <c r="R402" s="56">
        <v>3.9</v>
      </c>
      <c r="S402" s="56">
        <v>22.6</v>
      </c>
      <c r="T402" s="56">
        <v>6.7</v>
      </c>
      <c r="U402" s="56">
        <v>11.9</v>
      </c>
      <c r="V402" s="56">
        <v>6.2</v>
      </c>
      <c r="W402" s="56">
        <v>5.9</v>
      </c>
      <c r="X402" s="56">
        <v>0</v>
      </c>
      <c r="Y402" s="56">
        <v>9.9</v>
      </c>
      <c r="Z402" s="56">
        <v>4</v>
      </c>
      <c r="AA402" s="56">
        <v>24.5</v>
      </c>
      <c r="AB402" s="56">
        <v>12</v>
      </c>
      <c r="AC402" s="56">
        <v>15.5</v>
      </c>
      <c r="AD402" s="56">
        <v>7.1</v>
      </c>
      <c r="AE402" s="56">
        <v>18.5</v>
      </c>
      <c r="AF402" s="56">
        <v>3.8</v>
      </c>
      <c r="AG402" s="56">
        <v>7.1</v>
      </c>
      <c r="AH402" s="56">
        <v>7.5</v>
      </c>
      <c r="AI402" s="56">
        <v>9.1</v>
      </c>
      <c r="AJ402" s="56">
        <v>14.8</v>
      </c>
      <c r="AK402" s="56">
        <v>0</v>
      </c>
      <c r="AL402" s="56">
        <v>1.2</v>
      </c>
      <c r="AM402" s="56">
        <v>4</v>
      </c>
      <c r="AN402" s="56">
        <v>0</v>
      </c>
      <c r="AO402" s="56">
        <v>15.2</v>
      </c>
      <c r="AP402" s="56">
        <v>9.4</v>
      </c>
      <c r="AQ402" s="56">
        <v>10.8</v>
      </c>
      <c r="AR402" s="56">
        <v>9.9</v>
      </c>
      <c r="AS402" s="56">
        <v>18.8</v>
      </c>
      <c r="AT402" s="57">
        <v>12.6</v>
      </c>
    </row>
    <row r="403" spans="1:46" x14ac:dyDescent="0.2">
      <c r="A403" s="58" t="s">
        <v>191</v>
      </c>
      <c r="B403" s="57">
        <v>100</v>
      </c>
      <c r="C403" s="57">
        <v>100</v>
      </c>
      <c r="D403" s="57">
        <v>100</v>
      </c>
      <c r="E403" s="57">
        <v>100</v>
      </c>
      <c r="F403" s="57">
        <v>100</v>
      </c>
      <c r="G403" s="57">
        <v>100</v>
      </c>
      <c r="H403" s="57">
        <v>100</v>
      </c>
      <c r="I403" s="57">
        <v>100</v>
      </c>
      <c r="J403" s="57">
        <v>100</v>
      </c>
      <c r="K403" s="57">
        <v>100</v>
      </c>
      <c r="L403" s="57">
        <v>100</v>
      </c>
      <c r="M403" s="57">
        <v>100</v>
      </c>
      <c r="N403" s="57">
        <v>100</v>
      </c>
      <c r="O403" s="57">
        <v>100</v>
      </c>
      <c r="P403" s="57">
        <v>100</v>
      </c>
      <c r="Q403" s="57">
        <v>100</v>
      </c>
      <c r="R403" s="57">
        <v>100</v>
      </c>
      <c r="S403" s="57">
        <v>100</v>
      </c>
      <c r="T403" s="57">
        <v>100</v>
      </c>
      <c r="U403" s="57">
        <v>100</v>
      </c>
      <c r="V403" s="57">
        <v>100</v>
      </c>
      <c r="W403" s="57">
        <v>100</v>
      </c>
      <c r="X403" s="57">
        <v>100</v>
      </c>
      <c r="Y403" s="57">
        <v>100</v>
      </c>
      <c r="Z403" s="57">
        <v>100</v>
      </c>
      <c r="AA403" s="57">
        <v>100</v>
      </c>
      <c r="AB403" s="57">
        <v>100</v>
      </c>
      <c r="AC403" s="57">
        <v>100</v>
      </c>
      <c r="AD403" s="57">
        <v>100</v>
      </c>
      <c r="AE403" s="57">
        <v>100</v>
      </c>
      <c r="AF403" s="57">
        <v>100</v>
      </c>
      <c r="AG403" s="57">
        <v>100</v>
      </c>
      <c r="AH403" s="57">
        <v>100</v>
      </c>
      <c r="AI403" s="57">
        <v>100</v>
      </c>
      <c r="AJ403" s="57">
        <v>100</v>
      </c>
      <c r="AK403" s="57">
        <v>100</v>
      </c>
      <c r="AL403" s="57">
        <v>100</v>
      </c>
      <c r="AM403" s="57">
        <v>100</v>
      </c>
      <c r="AN403" s="57">
        <v>100</v>
      </c>
      <c r="AO403" s="57">
        <v>100</v>
      </c>
      <c r="AP403" s="57">
        <v>100</v>
      </c>
      <c r="AQ403" s="57">
        <v>100</v>
      </c>
      <c r="AR403" s="57">
        <v>100</v>
      </c>
      <c r="AS403" s="57">
        <v>100</v>
      </c>
      <c r="AT403" s="57">
        <v>100</v>
      </c>
    </row>
    <row r="404" spans="1:46" x14ac:dyDescent="0.2">
      <c r="A404" s="59" t="s">
        <v>197</v>
      </c>
    </row>
    <row r="405" spans="1:46" x14ac:dyDescent="0.2">
      <c r="A405" s="59" t="s">
        <v>268</v>
      </c>
    </row>
    <row r="407" spans="1:46" x14ac:dyDescent="0.2">
      <c r="A407" s="50" t="s">
        <v>270</v>
      </c>
    </row>
    <row r="408" spans="1:46" x14ac:dyDescent="0.2">
      <c r="A408" s="51" t="s">
        <v>271</v>
      </c>
    </row>
    <row r="409" spans="1:46" x14ac:dyDescent="0.2">
      <c r="A409" s="52" t="s">
        <v>153</v>
      </c>
    </row>
    <row r="410" spans="1:46" x14ac:dyDescent="0.2">
      <c r="A410" s="219" t="s">
        <v>272</v>
      </c>
      <c r="B410" s="221" t="s">
        <v>155</v>
      </c>
      <c r="C410" s="222"/>
      <c r="D410" s="222"/>
      <c r="E410" s="222"/>
      <c r="F410" s="222"/>
      <c r="G410" s="222"/>
      <c r="H410" s="222"/>
      <c r="I410" s="222"/>
      <c r="J410" s="222"/>
      <c r="K410" s="222"/>
      <c r="L410" s="222"/>
      <c r="M410" s="222"/>
      <c r="N410" s="222"/>
      <c r="O410" s="222"/>
      <c r="P410" s="222"/>
      <c r="Q410" s="222"/>
      <c r="R410" s="222"/>
      <c r="S410" s="222"/>
      <c r="T410" s="222"/>
      <c r="U410" s="222"/>
      <c r="V410" s="222"/>
      <c r="W410" s="222"/>
      <c r="X410" s="222"/>
      <c r="Y410" s="222"/>
      <c r="Z410" s="222"/>
      <c r="AA410" s="222"/>
      <c r="AB410" s="222"/>
      <c r="AC410" s="222"/>
      <c r="AD410" s="222"/>
      <c r="AE410" s="222"/>
      <c r="AF410" s="222"/>
      <c r="AG410" s="222"/>
      <c r="AH410" s="222"/>
      <c r="AI410" s="222"/>
      <c r="AJ410" s="222"/>
      <c r="AK410" s="222"/>
      <c r="AL410" s="222"/>
      <c r="AM410" s="222"/>
      <c r="AN410" s="222"/>
      <c r="AO410" s="222"/>
      <c r="AP410" s="222"/>
      <c r="AQ410" s="222"/>
      <c r="AR410" s="222"/>
      <c r="AS410" s="222"/>
      <c r="AT410" s="223"/>
    </row>
    <row r="411" spans="1:46" ht="120" x14ac:dyDescent="0.2">
      <c r="A411" s="220"/>
      <c r="B411" s="53" t="s">
        <v>156</v>
      </c>
      <c r="C411" s="53" t="s">
        <v>157</v>
      </c>
      <c r="D411" s="53" t="s">
        <v>158</v>
      </c>
      <c r="E411" s="53" t="s">
        <v>159</v>
      </c>
      <c r="F411" s="53" t="s">
        <v>160</v>
      </c>
      <c r="G411" s="53" t="s">
        <v>161</v>
      </c>
      <c r="H411" s="53" t="s">
        <v>162</v>
      </c>
      <c r="I411" s="53" t="s">
        <v>163</v>
      </c>
      <c r="J411" s="53" t="s">
        <v>164</v>
      </c>
      <c r="K411" s="53" t="s">
        <v>165</v>
      </c>
      <c r="L411" s="53" t="s">
        <v>166</v>
      </c>
      <c r="M411" s="53" t="s">
        <v>167</v>
      </c>
      <c r="N411" s="53" t="s">
        <v>168</v>
      </c>
      <c r="O411" s="53" t="s">
        <v>169</v>
      </c>
      <c r="P411" s="53" t="s">
        <v>170</v>
      </c>
      <c r="Q411" s="53" t="s">
        <v>171</v>
      </c>
      <c r="R411" s="53" t="s">
        <v>172</v>
      </c>
      <c r="S411" s="53" t="s">
        <v>173</v>
      </c>
      <c r="T411" s="53" t="s">
        <v>174</v>
      </c>
      <c r="U411" s="53" t="s">
        <v>175</v>
      </c>
      <c r="V411" s="53" t="s">
        <v>139</v>
      </c>
      <c r="W411" s="53" t="s">
        <v>140</v>
      </c>
      <c r="X411" s="53" t="s">
        <v>176</v>
      </c>
      <c r="Y411" s="53" t="s">
        <v>177</v>
      </c>
      <c r="Z411" s="53" t="s">
        <v>178</v>
      </c>
      <c r="AA411" s="53" t="s">
        <v>179</v>
      </c>
      <c r="AB411" s="53" t="s">
        <v>180</v>
      </c>
      <c r="AC411" s="53" t="s">
        <v>181</v>
      </c>
      <c r="AD411" s="53" t="s">
        <v>182</v>
      </c>
      <c r="AE411" s="53" t="s">
        <v>183</v>
      </c>
      <c r="AF411" s="53" t="s">
        <v>141</v>
      </c>
      <c r="AG411" s="53" t="s">
        <v>142</v>
      </c>
      <c r="AH411" s="53" t="s">
        <v>143</v>
      </c>
      <c r="AI411" s="53" t="s">
        <v>144</v>
      </c>
      <c r="AJ411" s="53" t="s">
        <v>184</v>
      </c>
      <c r="AK411" s="53" t="s">
        <v>185</v>
      </c>
      <c r="AL411" s="53" t="s">
        <v>186</v>
      </c>
      <c r="AM411" s="53" t="s">
        <v>187</v>
      </c>
      <c r="AN411" s="53" t="s">
        <v>188</v>
      </c>
      <c r="AO411" s="53" t="s">
        <v>189</v>
      </c>
      <c r="AP411" s="53" t="s">
        <v>190</v>
      </c>
      <c r="AQ411" s="53" t="s">
        <v>145</v>
      </c>
      <c r="AR411" s="53" t="s">
        <v>146</v>
      </c>
      <c r="AS411" s="53" t="s">
        <v>147</v>
      </c>
      <c r="AT411" s="54" t="s">
        <v>191</v>
      </c>
    </row>
    <row r="412" spans="1:46" x14ac:dyDescent="0.2">
      <c r="A412" s="55" t="s">
        <v>207</v>
      </c>
      <c r="B412" s="56">
        <v>752</v>
      </c>
      <c r="C412" s="56">
        <v>103</v>
      </c>
      <c r="D412" s="56">
        <v>187</v>
      </c>
      <c r="E412" s="56">
        <v>215</v>
      </c>
      <c r="F412" s="56">
        <v>299</v>
      </c>
      <c r="G412" s="56">
        <v>419</v>
      </c>
      <c r="H412" s="56">
        <v>363</v>
      </c>
      <c r="I412" s="56">
        <v>485</v>
      </c>
      <c r="J412" s="56">
        <v>318</v>
      </c>
      <c r="K412" s="56">
        <v>564</v>
      </c>
      <c r="L412" s="56">
        <v>270</v>
      </c>
      <c r="M412" s="56">
        <v>434</v>
      </c>
      <c r="N412" s="56">
        <v>573</v>
      </c>
      <c r="O412" s="56">
        <v>198</v>
      </c>
      <c r="P412" s="56">
        <v>169</v>
      </c>
      <c r="Q412" s="56">
        <v>141</v>
      </c>
      <c r="R412" s="56">
        <v>368</v>
      </c>
      <c r="S412" s="56">
        <v>92</v>
      </c>
      <c r="T412" s="56">
        <v>174</v>
      </c>
      <c r="U412" s="56">
        <v>110</v>
      </c>
      <c r="V412" s="56">
        <v>62</v>
      </c>
      <c r="W412" s="56">
        <v>61</v>
      </c>
      <c r="X412" s="56">
        <v>76</v>
      </c>
      <c r="Y412" s="56">
        <v>285</v>
      </c>
      <c r="Z412" s="56">
        <v>21</v>
      </c>
      <c r="AA412" s="56">
        <v>181</v>
      </c>
      <c r="AB412" s="56">
        <v>273</v>
      </c>
      <c r="AC412" s="56">
        <v>264</v>
      </c>
      <c r="AD412" s="56">
        <v>392</v>
      </c>
      <c r="AE412" s="56">
        <v>368</v>
      </c>
      <c r="AF412" s="56">
        <v>281</v>
      </c>
      <c r="AG412" s="56">
        <v>215</v>
      </c>
      <c r="AH412" s="56">
        <v>179</v>
      </c>
      <c r="AI412" s="56">
        <v>846</v>
      </c>
      <c r="AJ412" s="56">
        <v>98</v>
      </c>
      <c r="AK412" s="56">
        <v>11</v>
      </c>
      <c r="AL412" s="56">
        <v>84</v>
      </c>
      <c r="AM412" s="56">
        <v>214</v>
      </c>
      <c r="AN412" s="56">
        <v>43</v>
      </c>
      <c r="AO412" s="56">
        <v>170</v>
      </c>
      <c r="AP412" s="56">
        <v>204</v>
      </c>
      <c r="AQ412" s="56">
        <v>56</v>
      </c>
      <c r="AR412" s="56">
        <v>251</v>
      </c>
      <c r="AS412" s="56">
        <v>51</v>
      </c>
      <c r="AT412" s="57">
        <v>10920</v>
      </c>
    </row>
    <row r="413" spans="1:46" x14ac:dyDescent="0.2">
      <c r="A413" s="55" t="s">
        <v>208</v>
      </c>
      <c r="B413" s="56">
        <v>118</v>
      </c>
      <c r="C413" s="56">
        <v>13</v>
      </c>
      <c r="D413" s="56">
        <v>40</v>
      </c>
      <c r="E413" s="56">
        <v>24</v>
      </c>
      <c r="F413" s="56">
        <v>47</v>
      </c>
      <c r="G413" s="56">
        <v>5</v>
      </c>
      <c r="H413" s="56">
        <v>68</v>
      </c>
      <c r="I413" s="56">
        <v>98</v>
      </c>
      <c r="J413" s="56">
        <v>55</v>
      </c>
      <c r="K413" s="56">
        <v>171</v>
      </c>
      <c r="L413" s="56">
        <v>92</v>
      </c>
      <c r="M413" s="56">
        <v>140</v>
      </c>
      <c r="N413" s="56">
        <v>172</v>
      </c>
      <c r="O413" s="56">
        <v>15</v>
      </c>
      <c r="P413" s="56">
        <v>59</v>
      </c>
      <c r="Q413" s="56">
        <v>25</v>
      </c>
      <c r="R413" s="56">
        <v>20</v>
      </c>
      <c r="S413" s="56">
        <v>32</v>
      </c>
      <c r="T413" s="56">
        <v>6</v>
      </c>
      <c r="U413" s="56">
        <v>25</v>
      </c>
      <c r="V413" s="56">
        <v>3</v>
      </c>
      <c r="W413" s="56">
        <v>7</v>
      </c>
      <c r="X413" s="56">
        <v>1</v>
      </c>
      <c r="Y413" s="56">
        <v>39</v>
      </c>
      <c r="Z413" s="56">
        <v>4</v>
      </c>
      <c r="AA413" s="56">
        <v>35</v>
      </c>
      <c r="AB413" s="56">
        <v>68</v>
      </c>
      <c r="AC413" s="56">
        <v>66</v>
      </c>
      <c r="AD413" s="56">
        <v>28</v>
      </c>
      <c r="AE413" s="56">
        <v>103</v>
      </c>
      <c r="AF413" s="56">
        <v>11</v>
      </c>
      <c r="AG413" s="56">
        <v>11</v>
      </c>
      <c r="AH413" s="56">
        <v>8</v>
      </c>
      <c r="AI413" s="56">
        <v>80</v>
      </c>
      <c r="AJ413" s="56">
        <v>17</v>
      </c>
      <c r="AK413" s="56">
        <v>1</v>
      </c>
      <c r="AL413" s="56">
        <v>2</v>
      </c>
      <c r="AM413" s="56">
        <v>61</v>
      </c>
      <c r="AN413" s="56">
        <v>2</v>
      </c>
      <c r="AO413" s="56">
        <v>21</v>
      </c>
      <c r="AP413" s="56">
        <v>20</v>
      </c>
      <c r="AQ413" s="56">
        <v>9</v>
      </c>
      <c r="AR413" s="56">
        <v>41</v>
      </c>
      <c r="AS413" s="56">
        <v>13</v>
      </c>
      <c r="AT413" s="57">
        <v>1876</v>
      </c>
    </row>
    <row r="414" spans="1:46" x14ac:dyDescent="0.2">
      <c r="A414" s="58" t="s">
        <v>191</v>
      </c>
      <c r="B414" s="57">
        <v>870</v>
      </c>
      <c r="C414" s="57">
        <v>116</v>
      </c>
      <c r="D414" s="57">
        <v>227</v>
      </c>
      <c r="E414" s="57">
        <v>239</v>
      </c>
      <c r="F414" s="57">
        <v>346</v>
      </c>
      <c r="G414" s="57">
        <v>424</v>
      </c>
      <c r="H414" s="57">
        <v>431</v>
      </c>
      <c r="I414" s="57">
        <v>583</v>
      </c>
      <c r="J414" s="57">
        <v>373</v>
      </c>
      <c r="K414" s="57">
        <v>735</v>
      </c>
      <c r="L414" s="57">
        <v>362</v>
      </c>
      <c r="M414" s="57">
        <v>574</v>
      </c>
      <c r="N414" s="57">
        <v>745</v>
      </c>
      <c r="O414" s="57">
        <v>213</v>
      </c>
      <c r="P414" s="57">
        <v>228</v>
      </c>
      <c r="Q414" s="57">
        <v>166</v>
      </c>
      <c r="R414" s="57">
        <v>388</v>
      </c>
      <c r="S414" s="57">
        <v>124</v>
      </c>
      <c r="T414" s="57">
        <v>180</v>
      </c>
      <c r="U414" s="57">
        <v>135</v>
      </c>
      <c r="V414" s="57">
        <v>65</v>
      </c>
      <c r="W414" s="57">
        <v>68</v>
      </c>
      <c r="X414" s="57">
        <v>77</v>
      </c>
      <c r="Y414" s="57">
        <v>324</v>
      </c>
      <c r="Z414" s="57">
        <v>25</v>
      </c>
      <c r="AA414" s="57">
        <v>216</v>
      </c>
      <c r="AB414" s="57">
        <v>341</v>
      </c>
      <c r="AC414" s="57">
        <v>330</v>
      </c>
      <c r="AD414" s="57">
        <v>420</v>
      </c>
      <c r="AE414" s="57">
        <v>471</v>
      </c>
      <c r="AF414" s="57">
        <v>292</v>
      </c>
      <c r="AG414" s="57">
        <v>226</v>
      </c>
      <c r="AH414" s="57">
        <v>187</v>
      </c>
      <c r="AI414" s="57">
        <v>926</v>
      </c>
      <c r="AJ414" s="57">
        <v>115</v>
      </c>
      <c r="AK414" s="57">
        <v>12</v>
      </c>
      <c r="AL414" s="57">
        <v>86</v>
      </c>
      <c r="AM414" s="57">
        <v>275</v>
      </c>
      <c r="AN414" s="57">
        <v>45</v>
      </c>
      <c r="AO414" s="57">
        <v>191</v>
      </c>
      <c r="AP414" s="57">
        <v>224</v>
      </c>
      <c r="AQ414" s="57">
        <v>65</v>
      </c>
      <c r="AR414" s="57">
        <v>292</v>
      </c>
      <c r="AS414" s="57">
        <v>64</v>
      </c>
      <c r="AT414" s="57">
        <v>12796</v>
      </c>
    </row>
    <row r="415" spans="1:46" x14ac:dyDescent="0.2">
      <c r="A415" s="59" t="s">
        <v>197</v>
      </c>
    </row>
    <row r="416" spans="1:46" x14ac:dyDescent="0.2">
      <c r="A416" s="59" t="s">
        <v>273</v>
      </c>
    </row>
    <row r="418" spans="1:46" x14ac:dyDescent="0.2">
      <c r="A418" s="50" t="s">
        <v>274</v>
      </c>
    </row>
    <row r="419" spans="1:46" x14ac:dyDescent="0.2">
      <c r="A419" s="51" t="s">
        <v>271</v>
      </c>
    </row>
    <row r="420" spans="1:46" x14ac:dyDescent="0.2">
      <c r="A420" s="52" t="s">
        <v>200</v>
      </c>
    </row>
    <row r="421" spans="1:46" x14ac:dyDescent="0.2">
      <c r="A421" s="219" t="s">
        <v>272</v>
      </c>
      <c r="B421" s="221" t="s">
        <v>155</v>
      </c>
      <c r="C421" s="222"/>
      <c r="D421" s="222"/>
      <c r="E421" s="222"/>
      <c r="F421" s="222"/>
      <c r="G421" s="222"/>
      <c r="H421" s="222"/>
      <c r="I421" s="222"/>
      <c r="J421" s="222"/>
      <c r="K421" s="222"/>
      <c r="L421" s="222"/>
      <c r="M421" s="222"/>
      <c r="N421" s="222"/>
      <c r="O421" s="222"/>
      <c r="P421" s="222"/>
      <c r="Q421" s="222"/>
      <c r="R421" s="222"/>
      <c r="S421" s="222"/>
      <c r="T421" s="222"/>
      <c r="U421" s="222"/>
      <c r="V421" s="222"/>
      <c r="W421" s="222"/>
      <c r="X421" s="222"/>
      <c r="Y421" s="222"/>
      <c r="Z421" s="222"/>
      <c r="AA421" s="222"/>
      <c r="AB421" s="222"/>
      <c r="AC421" s="222"/>
      <c r="AD421" s="222"/>
      <c r="AE421" s="222"/>
      <c r="AF421" s="222"/>
      <c r="AG421" s="222"/>
      <c r="AH421" s="222"/>
      <c r="AI421" s="222"/>
      <c r="AJ421" s="222"/>
      <c r="AK421" s="222"/>
      <c r="AL421" s="222"/>
      <c r="AM421" s="222"/>
      <c r="AN421" s="222"/>
      <c r="AO421" s="222"/>
      <c r="AP421" s="222"/>
      <c r="AQ421" s="222"/>
      <c r="AR421" s="222"/>
      <c r="AS421" s="222"/>
      <c r="AT421" s="223"/>
    </row>
    <row r="422" spans="1:46" ht="120" x14ac:dyDescent="0.2">
      <c r="A422" s="220"/>
      <c r="B422" s="53" t="s">
        <v>156</v>
      </c>
      <c r="C422" s="53" t="s">
        <v>157</v>
      </c>
      <c r="D422" s="53" t="s">
        <v>158</v>
      </c>
      <c r="E422" s="53" t="s">
        <v>159</v>
      </c>
      <c r="F422" s="53" t="s">
        <v>160</v>
      </c>
      <c r="G422" s="53" t="s">
        <v>161</v>
      </c>
      <c r="H422" s="53" t="s">
        <v>162</v>
      </c>
      <c r="I422" s="53" t="s">
        <v>163</v>
      </c>
      <c r="J422" s="53" t="s">
        <v>164</v>
      </c>
      <c r="K422" s="53" t="s">
        <v>165</v>
      </c>
      <c r="L422" s="53" t="s">
        <v>166</v>
      </c>
      <c r="M422" s="53" t="s">
        <v>167</v>
      </c>
      <c r="N422" s="53" t="s">
        <v>168</v>
      </c>
      <c r="O422" s="53" t="s">
        <v>169</v>
      </c>
      <c r="P422" s="53" t="s">
        <v>170</v>
      </c>
      <c r="Q422" s="53" t="s">
        <v>171</v>
      </c>
      <c r="R422" s="53" t="s">
        <v>172</v>
      </c>
      <c r="S422" s="53" t="s">
        <v>173</v>
      </c>
      <c r="T422" s="53" t="s">
        <v>174</v>
      </c>
      <c r="U422" s="53" t="s">
        <v>175</v>
      </c>
      <c r="V422" s="53" t="s">
        <v>139</v>
      </c>
      <c r="W422" s="53" t="s">
        <v>140</v>
      </c>
      <c r="X422" s="53" t="s">
        <v>176</v>
      </c>
      <c r="Y422" s="53" t="s">
        <v>177</v>
      </c>
      <c r="Z422" s="53" t="s">
        <v>178</v>
      </c>
      <c r="AA422" s="53" t="s">
        <v>179</v>
      </c>
      <c r="AB422" s="53" t="s">
        <v>180</v>
      </c>
      <c r="AC422" s="53" t="s">
        <v>181</v>
      </c>
      <c r="AD422" s="53" t="s">
        <v>182</v>
      </c>
      <c r="AE422" s="53" t="s">
        <v>183</v>
      </c>
      <c r="AF422" s="53" t="s">
        <v>141</v>
      </c>
      <c r="AG422" s="53" t="s">
        <v>142</v>
      </c>
      <c r="AH422" s="53" t="s">
        <v>143</v>
      </c>
      <c r="AI422" s="53" t="s">
        <v>144</v>
      </c>
      <c r="AJ422" s="53" t="s">
        <v>184</v>
      </c>
      <c r="AK422" s="53" t="s">
        <v>185</v>
      </c>
      <c r="AL422" s="53" t="s">
        <v>186</v>
      </c>
      <c r="AM422" s="53" t="s">
        <v>187</v>
      </c>
      <c r="AN422" s="53" t="s">
        <v>188</v>
      </c>
      <c r="AO422" s="53" t="s">
        <v>189</v>
      </c>
      <c r="AP422" s="53" t="s">
        <v>190</v>
      </c>
      <c r="AQ422" s="53" t="s">
        <v>145</v>
      </c>
      <c r="AR422" s="53" t="s">
        <v>146</v>
      </c>
      <c r="AS422" s="53" t="s">
        <v>147</v>
      </c>
      <c r="AT422" s="54" t="s">
        <v>191</v>
      </c>
    </row>
    <row r="423" spans="1:46" x14ac:dyDescent="0.2">
      <c r="A423" s="55" t="s">
        <v>207</v>
      </c>
      <c r="B423" s="56">
        <v>86.4</v>
      </c>
      <c r="C423" s="56">
        <v>88.8</v>
      </c>
      <c r="D423" s="56">
        <v>82.4</v>
      </c>
      <c r="E423" s="56">
        <v>90</v>
      </c>
      <c r="F423" s="56">
        <v>86.4</v>
      </c>
      <c r="G423" s="56">
        <v>98.8</v>
      </c>
      <c r="H423" s="56">
        <v>84.2</v>
      </c>
      <c r="I423" s="56">
        <v>83.2</v>
      </c>
      <c r="J423" s="56">
        <v>85.3</v>
      </c>
      <c r="K423" s="56">
        <v>76.7</v>
      </c>
      <c r="L423" s="56">
        <v>74.599999999999994</v>
      </c>
      <c r="M423" s="56">
        <v>75.599999999999994</v>
      </c>
      <c r="N423" s="56">
        <v>76.900000000000006</v>
      </c>
      <c r="O423" s="56">
        <v>93</v>
      </c>
      <c r="P423" s="56">
        <v>74.099999999999994</v>
      </c>
      <c r="Q423" s="56">
        <v>84.9</v>
      </c>
      <c r="R423" s="56">
        <v>94.8</v>
      </c>
      <c r="S423" s="56">
        <v>74.2</v>
      </c>
      <c r="T423" s="56">
        <v>96.7</v>
      </c>
      <c r="U423" s="56">
        <v>81.5</v>
      </c>
      <c r="V423" s="56">
        <v>95.4</v>
      </c>
      <c r="W423" s="56">
        <v>89.7</v>
      </c>
      <c r="X423" s="56">
        <v>98.7</v>
      </c>
      <c r="Y423" s="56">
        <v>88</v>
      </c>
      <c r="Z423" s="56">
        <v>84</v>
      </c>
      <c r="AA423" s="56">
        <v>83.8</v>
      </c>
      <c r="AB423" s="56">
        <v>80.099999999999994</v>
      </c>
      <c r="AC423" s="56">
        <v>80</v>
      </c>
      <c r="AD423" s="56">
        <v>93.3</v>
      </c>
      <c r="AE423" s="56">
        <v>78.099999999999994</v>
      </c>
      <c r="AF423" s="56">
        <v>96.2</v>
      </c>
      <c r="AG423" s="56">
        <v>95.1</v>
      </c>
      <c r="AH423" s="56">
        <v>95.7</v>
      </c>
      <c r="AI423" s="56">
        <v>91.4</v>
      </c>
      <c r="AJ423" s="56">
        <v>85.2</v>
      </c>
      <c r="AK423" s="56">
        <v>91.7</v>
      </c>
      <c r="AL423" s="56">
        <v>97.7</v>
      </c>
      <c r="AM423" s="56">
        <v>77.8</v>
      </c>
      <c r="AN423" s="56">
        <v>95.6</v>
      </c>
      <c r="AO423" s="56">
        <v>89</v>
      </c>
      <c r="AP423" s="56">
        <v>91.1</v>
      </c>
      <c r="AQ423" s="56">
        <v>86.2</v>
      </c>
      <c r="AR423" s="56">
        <v>86</v>
      </c>
      <c r="AS423" s="56">
        <v>79.7</v>
      </c>
      <c r="AT423" s="57">
        <v>85.3</v>
      </c>
    </row>
    <row r="424" spans="1:46" x14ac:dyDescent="0.2">
      <c r="A424" s="55" t="s">
        <v>208</v>
      </c>
      <c r="B424" s="56">
        <v>13.6</v>
      </c>
      <c r="C424" s="56">
        <v>11.2</v>
      </c>
      <c r="D424" s="56">
        <v>17.600000000000001</v>
      </c>
      <c r="E424" s="56">
        <v>10</v>
      </c>
      <c r="F424" s="56">
        <v>13.6</v>
      </c>
      <c r="G424" s="56">
        <v>1.2</v>
      </c>
      <c r="H424" s="56">
        <v>15.8</v>
      </c>
      <c r="I424" s="56">
        <v>16.8</v>
      </c>
      <c r="J424" s="56">
        <v>14.7</v>
      </c>
      <c r="K424" s="56">
        <v>23.3</v>
      </c>
      <c r="L424" s="56">
        <v>25.4</v>
      </c>
      <c r="M424" s="56">
        <v>24.4</v>
      </c>
      <c r="N424" s="56">
        <v>23.1</v>
      </c>
      <c r="O424" s="56">
        <v>7</v>
      </c>
      <c r="P424" s="56">
        <v>25.9</v>
      </c>
      <c r="Q424" s="56">
        <v>15.1</v>
      </c>
      <c r="R424" s="56">
        <v>5.2</v>
      </c>
      <c r="S424" s="56">
        <v>25.8</v>
      </c>
      <c r="T424" s="56">
        <v>3.3</v>
      </c>
      <c r="U424" s="56">
        <v>18.5</v>
      </c>
      <c r="V424" s="56">
        <v>4.5999999999999996</v>
      </c>
      <c r="W424" s="56">
        <v>10.3</v>
      </c>
      <c r="X424" s="56">
        <v>1.3</v>
      </c>
      <c r="Y424" s="56">
        <v>12</v>
      </c>
      <c r="Z424" s="56">
        <v>16</v>
      </c>
      <c r="AA424" s="56">
        <v>16.2</v>
      </c>
      <c r="AB424" s="56">
        <v>19.899999999999999</v>
      </c>
      <c r="AC424" s="56">
        <v>20</v>
      </c>
      <c r="AD424" s="56">
        <v>6.7</v>
      </c>
      <c r="AE424" s="56">
        <v>21.9</v>
      </c>
      <c r="AF424" s="56">
        <v>3.8</v>
      </c>
      <c r="AG424" s="56">
        <v>4.9000000000000004</v>
      </c>
      <c r="AH424" s="56">
        <v>4.3</v>
      </c>
      <c r="AI424" s="56">
        <v>8.6</v>
      </c>
      <c r="AJ424" s="56">
        <v>14.8</v>
      </c>
      <c r="AK424" s="56">
        <v>8.3000000000000007</v>
      </c>
      <c r="AL424" s="56">
        <v>2.2999999999999998</v>
      </c>
      <c r="AM424" s="56">
        <v>22.2</v>
      </c>
      <c r="AN424" s="56">
        <v>4.4000000000000004</v>
      </c>
      <c r="AO424" s="56">
        <v>11</v>
      </c>
      <c r="AP424" s="56">
        <v>8.9</v>
      </c>
      <c r="AQ424" s="56">
        <v>13.8</v>
      </c>
      <c r="AR424" s="56">
        <v>14</v>
      </c>
      <c r="AS424" s="56">
        <v>20.3</v>
      </c>
      <c r="AT424" s="57">
        <v>14.7</v>
      </c>
    </row>
    <row r="425" spans="1:46" x14ac:dyDescent="0.2">
      <c r="A425" s="58" t="s">
        <v>191</v>
      </c>
      <c r="B425" s="57">
        <v>100</v>
      </c>
      <c r="C425" s="57">
        <v>100</v>
      </c>
      <c r="D425" s="57">
        <v>100</v>
      </c>
      <c r="E425" s="57">
        <v>100</v>
      </c>
      <c r="F425" s="57">
        <v>100</v>
      </c>
      <c r="G425" s="57">
        <v>100</v>
      </c>
      <c r="H425" s="57">
        <v>100</v>
      </c>
      <c r="I425" s="57">
        <v>100</v>
      </c>
      <c r="J425" s="57">
        <v>100</v>
      </c>
      <c r="K425" s="57">
        <v>100</v>
      </c>
      <c r="L425" s="57">
        <v>100</v>
      </c>
      <c r="M425" s="57">
        <v>100</v>
      </c>
      <c r="N425" s="57">
        <v>100</v>
      </c>
      <c r="O425" s="57">
        <v>100</v>
      </c>
      <c r="P425" s="57">
        <v>100</v>
      </c>
      <c r="Q425" s="57">
        <v>100</v>
      </c>
      <c r="R425" s="57">
        <v>100</v>
      </c>
      <c r="S425" s="57">
        <v>100</v>
      </c>
      <c r="T425" s="57">
        <v>100</v>
      </c>
      <c r="U425" s="57">
        <v>100</v>
      </c>
      <c r="V425" s="57">
        <v>100</v>
      </c>
      <c r="W425" s="57">
        <v>100</v>
      </c>
      <c r="X425" s="57">
        <v>100</v>
      </c>
      <c r="Y425" s="57">
        <v>100</v>
      </c>
      <c r="Z425" s="57">
        <v>100</v>
      </c>
      <c r="AA425" s="57">
        <v>100</v>
      </c>
      <c r="AB425" s="57">
        <v>100</v>
      </c>
      <c r="AC425" s="57">
        <v>100</v>
      </c>
      <c r="AD425" s="57">
        <v>100</v>
      </c>
      <c r="AE425" s="57">
        <v>100</v>
      </c>
      <c r="AF425" s="57">
        <v>100</v>
      </c>
      <c r="AG425" s="57">
        <v>100</v>
      </c>
      <c r="AH425" s="57">
        <v>100</v>
      </c>
      <c r="AI425" s="57">
        <v>100</v>
      </c>
      <c r="AJ425" s="57">
        <v>100</v>
      </c>
      <c r="AK425" s="57">
        <v>100</v>
      </c>
      <c r="AL425" s="57">
        <v>100</v>
      </c>
      <c r="AM425" s="57">
        <v>100</v>
      </c>
      <c r="AN425" s="57">
        <v>100</v>
      </c>
      <c r="AO425" s="57">
        <v>100</v>
      </c>
      <c r="AP425" s="57">
        <v>100</v>
      </c>
      <c r="AQ425" s="57">
        <v>100</v>
      </c>
      <c r="AR425" s="57">
        <v>100</v>
      </c>
      <c r="AS425" s="57">
        <v>100</v>
      </c>
      <c r="AT425" s="57">
        <v>100</v>
      </c>
    </row>
    <row r="426" spans="1:46" x14ac:dyDescent="0.2">
      <c r="A426" s="59" t="s">
        <v>197</v>
      </c>
    </row>
    <row r="427" spans="1:46" x14ac:dyDescent="0.2">
      <c r="A427" s="59" t="s">
        <v>273</v>
      </c>
    </row>
    <row r="429" spans="1:46" x14ac:dyDescent="0.2">
      <c r="A429" s="50" t="s">
        <v>275</v>
      </c>
    </row>
    <row r="430" spans="1:46" x14ac:dyDescent="0.2">
      <c r="A430" s="51" t="s">
        <v>276</v>
      </c>
    </row>
    <row r="431" spans="1:46" x14ac:dyDescent="0.2">
      <c r="A431" s="52" t="s">
        <v>153</v>
      </c>
    </row>
    <row r="432" spans="1:46" x14ac:dyDescent="0.2">
      <c r="A432" s="219" t="s">
        <v>277</v>
      </c>
      <c r="B432" s="221" t="s">
        <v>155</v>
      </c>
      <c r="C432" s="222"/>
      <c r="D432" s="222"/>
      <c r="E432" s="222"/>
      <c r="F432" s="222"/>
      <c r="G432" s="222"/>
      <c r="H432" s="222"/>
      <c r="I432" s="222"/>
      <c r="J432" s="222"/>
      <c r="K432" s="222"/>
      <c r="L432" s="222"/>
      <c r="M432" s="222"/>
      <c r="N432" s="222"/>
      <c r="O432" s="222"/>
      <c r="P432" s="222"/>
      <c r="Q432" s="222"/>
      <c r="R432" s="222"/>
      <c r="S432" s="222"/>
      <c r="T432" s="222"/>
      <c r="U432" s="222"/>
      <c r="V432" s="222"/>
      <c r="W432" s="222"/>
      <c r="X432" s="222"/>
      <c r="Y432" s="222"/>
      <c r="Z432" s="222"/>
      <c r="AA432" s="222"/>
      <c r="AB432" s="222"/>
      <c r="AC432" s="222"/>
      <c r="AD432" s="222"/>
      <c r="AE432" s="222"/>
      <c r="AF432" s="222"/>
      <c r="AG432" s="222"/>
      <c r="AH432" s="222"/>
      <c r="AI432" s="222"/>
      <c r="AJ432" s="222"/>
      <c r="AK432" s="222"/>
      <c r="AL432" s="222"/>
      <c r="AM432" s="222"/>
      <c r="AN432" s="222"/>
      <c r="AO432" s="222"/>
      <c r="AP432" s="222"/>
      <c r="AQ432" s="222"/>
      <c r="AR432" s="222"/>
      <c r="AS432" s="222"/>
      <c r="AT432" s="223"/>
    </row>
    <row r="433" spans="1:46" ht="120" x14ac:dyDescent="0.2">
      <c r="A433" s="220"/>
      <c r="B433" s="53" t="s">
        <v>156</v>
      </c>
      <c r="C433" s="53" t="s">
        <v>157</v>
      </c>
      <c r="D433" s="53" t="s">
        <v>158</v>
      </c>
      <c r="E433" s="53" t="s">
        <v>159</v>
      </c>
      <c r="F433" s="53" t="s">
        <v>160</v>
      </c>
      <c r="G433" s="53" t="s">
        <v>161</v>
      </c>
      <c r="H433" s="53" t="s">
        <v>162</v>
      </c>
      <c r="I433" s="53" t="s">
        <v>163</v>
      </c>
      <c r="J433" s="53" t="s">
        <v>164</v>
      </c>
      <c r="K433" s="53" t="s">
        <v>165</v>
      </c>
      <c r="L433" s="53" t="s">
        <v>166</v>
      </c>
      <c r="M433" s="53" t="s">
        <v>167</v>
      </c>
      <c r="N433" s="53" t="s">
        <v>168</v>
      </c>
      <c r="O433" s="53" t="s">
        <v>169</v>
      </c>
      <c r="P433" s="53" t="s">
        <v>170</v>
      </c>
      <c r="Q433" s="53" t="s">
        <v>171</v>
      </c>
      <c r="R433" s="53" t="s">
        <v>172</v>
      </c>
      <c r="S433" s="53" t="s">
        <v>173</v>
      </c>
      <c r="T433" s="53" t="s">
        <v>174</v>
      </c>
      <c r="U433" s="53" t="s">
        <v>175</v>
      </c>
      <c r="V433" s="53" t="s">
        <v>139</v>
      </c>
      <c r="W433" s="53" t="s">
        <v>140</v>
      </c>
      <c r="X433" s="53" t="s">
        <v>176</v>
      </c>
      <c r="Y433" s="53" t="s">
        <v>177</v>
      </c>
      <c r="Z433" s="53" t="s">
        <v>178</v>
      </c>
      <c r="AA433" s="53" t="s">
        <v>179</v>
      </c>
      <c r="AB433" s="53" t="s">
        <v>180</v>
      </c>
      <c r="AC433" s="53" t="s">
        <v>181</v>
      </c>
      <c r="AD433" s="53" t="s">
        <v>182</v>
      </c>
      <c r="AE433" s="53" t="s">
        <v>183</v>
      </c>
      <c r="AF433" s="53" t="s">
        <v>141</v>
      </c>
      <c r="AG433" s="53" t="s">
        <v>142</v>
      </c>
      <c r="AH433" s="53" t="s">
        <v>143</v>
      </c>
      <c r="AI433" s="53" t="s">
        <v>144</v>
      </c>
      <c r="AJ433" s="53" t="s">
        <v>184</v>
      </c>
      <c r="AK433" s="53" t="s">
        <v>185</v>
      </c>
      <c r="AL433" s="53" t="s">
        <v>186</v>
      </c>
      <c r="AM433" s="53" t="s">
        <v>187</v>
      </c>
      <c r="AN433" s="53" t="s">
        <v>188</v>
      </c>
      <c r="AO433" s="53" t="s">
        <v>189</v>
      </c>
      <c r="AP433" s="53" t="s">
        <v>190</v>
      </c>
      <c r="AQ433" s="53" t="s">
        <v>145</v>
      </c>
      <c r="AR433" s="53" t="s">
        <v>146</v>
      </c>
      <c r="AS433" s="53" t="s">
        <v>147</v>
      </c>
      <c r="AT433" s="54" t="s">
        <v>191</v>
      </c>
    </row>
    <row r="434" spans="1:46" x14ac:dyDescent="0.2">
      <c r="A434" s="55" t="s">
        <v>207</v>
      </c>
      <c r="B434" s="56">
        <v>819</v>
      </c>
      <c r="C434" s="56">
        <v>92</v>
      </c>
      <c r="D434" s="56">
        <v>192</v>
      </c>
      <c r="E434" s="56">
        <v>232</v>
      </c>
      <c r="F434" s="56">
        <v>314</v>
      </c>
      <c r="G434" s="56">
        <v>420</v>
      </c>
      <c r="H434" s="56">
        <v>387</v>
      </c>
      <c r="I434" s="56">
        <v>529</v>
      </c>
      <c r="J434" s="56">
        <v>334</v>
      </c>
      <c r="K434" s="56">
        <v>610</v>
      </c>
      <c r="L434" s="56">
        <v>309</v>
      </c>
      <c r="M434" s="56">
        <v>479</v>
      </c>
      <c r="N434" s="56">
        <v>622</v>
      </c>
      <c r="O434" s="56">
        <v>200</v>
      </c>
      <c r="P434" s="56">
        <v>180</v>
      </c>
      <c r="Q434" s="56">
        <v>146</v>
      </c>
      <c r="R434" s="56">
        <v>372</v>
      </c>
      <c r="S434" s="56">
        <v>104</v>
      </c>
      <c r="T434" s="56">
        <v>173</v>
      </c>
      <c r="U434" s="56">
        <v>121</v>
      </c>
      <c r="V434" s="56">
        <v>64</v>
      </c>
      <c r="W434" s="56">
        <v>65</v>
      </c>
      <c r="X434" s="56">
        <v>77</v>
      </c>
      <c r="Y434" s="56">
        <v>293</v>
      </c>
      <c r="Z434" s="56">
        <v>25</v>
      </c>
      <c r="AA434" s="56">
        <v>176</v>
      </c>
      <c r="AB434" s="56">
        <v>304</v>
      </c>
      <c r="AC434" s="56">
        <v>286</v>
      </c>
      <c r="AD434" s="56">
        <v>396</v>
      </c>
      <c r="AE434" s="56">
        <v>388</v>
      </c>
      <c r="AF434" s="56">
        <v>283</v>
      </c>
      <c r="AG434" s="56">
        <v>215</v>
      </c>
      <c r="AH434" s="56">
        <v>176</v>
      </c>
      <c r="AI434" s="56">
        <v>844</v>
      </c>
      <c r="AJ434" s="56">
        <v>98</v>
      </c>
      <c r="AK434" s="56">
        <v>12</v>
      </c>
      <c r="AL434" s="56">
        <v>86</v>
      </c>
      <c r="AM434" s="56">
        <v>256</v>
      </c>
      <c r="AN434" s="56">
        <v>44</v>
      </c>
      <c r="AO434" s="56">
        <v>160</v>
      </c>
      <c r="AP434" s="56">
        <v>193</v>
      </c>
      <c r="AQ434" s="56">
        <v>61</v>
      </c>
      <c r="AR434" s="56">
        <v>269</v>
      </c>
      <c r="AS434" s="56">
        <v>50</v>
      </c>
      <c r="AT434" s="57">
        <v>11456</v>
      </c>
    </row>
    <row r="435" spans="1:46" x14ac:dyDescent="0.2">
      <c r="A435" s="55" t="s">
        <v>208</v>
      </c>
      <c r="B435" s="56">
        <v>51</v>
      </c>
      <c r="C435" s="56">
        <v>24</v>
      </c>
      <c r="D435" s="56">
        <v>35</v>
      </c>
      <c r="E435" s="56">
        <v>7</v>
      </c>
      <c r="F435" s="56">
        <v>32</v>
      </c>
      <c r="G435" s="56">
        <v>4</v>
      </c>
      <c r="H435" s="56">
        <v>44</v>
      </c>
      <c r="I435" s="56">
        <v>54</v>
      </c>
      <c r="J435" s="56">
        <v>39</v>
      </c>
      <c r="K435" s="56">
        <v>125</v>
      </c>
      <c r="L435" s="56">
        <v>53</v>
      </c>
      <c r="M435" s="56">
        <v>95</v>
      </c>
      <c r="N435" s="56">
        <v>123</v>
      </c>
      <c r="O435" s="56">
        <v>13</v>
      </c>
      <c r="P435" s="56">
        <v>48</v>
      </c>
      <c r="Q435" s="56">
        <v>20</v>
      </c>
      <c r="R435" s="56">
        <v>16</v>
      </c>
      <c r="S435" s="56">
        <v>20</v>
      </c>
      <c r="T435" s="56">
        <v>7</v>
      </c>
      <c r="U435" s="56">
        <v>14</v>
      </c>
      <c r="V435" s="56">
        <v>1</v>
      </c>
      <c r="W435" s="56">
        <v>3</v>
      </c>
      <c r="X435" s="56">
        <v>0</v>
      </c>
      <c r="Y435" s="56">
        <v>31</v>
      </c>
      <c r="Z435" s="56">
        <v>0</v>
      </c>
      <c r="AA435" s="56">
        <v>40</v>
      </c>
      <c r="AB435" s="56">
        <v>37</v>
      </c>
      <c r="AC435" s="56">
        <v>44</v>
      </c>
      <c r="AD435" s="56">
        <v>24</v>
      </c>
      <c r="AE435" s="56">
        <v>83</v>
      </c>
      <c r="AF435" s="56">
        <v>9</v>
      </c>
      <c r="AG435" s="56">
        <v>11</v>
      </c>
      <c r="AH435" s="56">
        <v>11</v>
      </c>
      <c r="AI435" s="56">
        <v>82</v>
      </c>
      <c r="AJ435" s="56">
        <v>17</v>
      </c>
      <c r="AK435" s="56">
        <v>0</v>
      </c>
      <c r="AL435" s="56">
        <v>0</v>
      </c>
      <c r="AM435" s="56">
        <v>19</v>
      </c>
      <c r="AN435" s="56">
        <v>1</v>
      </c>
      <c r="AO435" s="56">
        <v>31</v>
      </c>
      <c r="AP435" s="56">
        <v>31</v>
      </c>
      <c r="AQ435" s="56">
        <v>4</v>
      </c>
      <c r="AR435" s="56">
        <v>23</v>
      </c>
      <c r="AS435" s="56">
        <v>14</v>
      </c>
      <c r="AT435" s="57">
        <v>1340</v>
      </c>
    </row>
    <row r="436" spans="1:46" x14ac:dyDescent="0.2">
      <c r="A436" s="58" t="s">
        <v>191</v>
      </c>
      <c r="B436" s="57">
        <v>870</v>
      </c>
      <c r="C436" s="57">
        <v>116</v>
      </c>
      <c r="D436" s="57">
        <v>227</v>
      </c>
      <c r="E436" s="57">
        <v>239</v>
      </c>
      <c r="F436" s="57">
        <v>346</v>
      </c>
      <c r="G436" s="57">
        <v>424</v>
      </c>
      <c r="H436" s="57">
        <v>431</v>
      </c>
      <c r="I436" s="57">
        <v>583</v>
      </c>
      <c r="J436" s="57">
        <v>373</v>
      </c>
      <c r="K436" s="57">
        <v>735</v>
      </c>
      <c r="L436" s="57">
        <v>362</v>
      </c>
      <c r="M436" s="57">
        <v>574</v>
      </c>
      <c r="N436" s="57">
        <v>745</v>
      </c>
      <c r="O436" s="57">
        <v>213</v>
      </c>
      <c r="P436" s="57">
        <v>228</v>
      </c>
      <c r="Q436" s="57">
        <v>166</v>
      </c>
      <c r="R436" s="57">
        <v>388</v>
      </c>
      <c r="S436" s="57">
        <v>124</v>
      </c>
      <c r="T436" s="57">
        <v>180</v>
      </c>
      <c r="U436" s="57">
        <v>135</v>
      </c>
      <c r="V436" s="57">
        <v>65</v>
      </c>
      <c r="W436" s="57">
        <v>68</v>
      </c>
      <c r="X436" s="57">
        <v>77</v>
      </c>
      <c r="Y436" s="57">
        <v>324</v>
      </c>
      <c r="Z436" s="57">
        <v>25</v>
      </c>
      <c r="AA436" s="57">
        <v>216</v>
      </c>
      <c r="AB436" s="57">
        <v>341</v>
      </c>
      <c r="AC436" s="57">
        <v>330</v>
      </c>
      <c r="AD436" s="57">
        <v>420</v>
      </c>
      <c r="AE436" s="57">
        <v>471</v>
      </c>
      <c r="AF436" s="57">
        <v>292</v>
      </c>
      <c r="AG436" s="57">
        <v>226</v>
      </c>
      <c r="AH436" s="57">
        <v>187</v>
      </c>
      <c r="AI436" s="57">
        <v>926</v>
      </c>
      <c r="AJ436" s="57">
        <v>115</v>
      </c>
      <c r="AK436" s="57">
        <v>12</v>
      </c>
      <c r="AL436" s="57">
        <v>86</v>
      </c>
      <c r="AM436" s="57">
        <v>275</v>
      </c>
      <c r="AN436" s="57">
        <v>45</v>
      </c>
      <c r="AO436" s="57">
        <v>191</v>
      </c>
      <c r="AP436" s="57">
        <v>224</v>
      </c>
      <c r="AQ436" s="57">
        <v>65</v>
      </c>
      <c r="AR436" s="57">
        <v>292</v>
      </c>
      <c r="AS436" s="57">
        <v>64</v>
      </c>
      <c r="AT436" s="57">
        <v>12796</v>
      </c>
    </row>
    <row r="437" spans="1:46" x14ac:dyDescent="0.2">
      <c r="A437" s="59" t="s">
        <v>197</v>
      </c>
    </row>
    <row r="438" spans="1:46" x14ac:dyDescent="0.2">
      <c r="A438" s="59" t="s">
        <v>278</v>
      </c>
    </row>
    <row r="440" spans="1:46" x14ac:dyDescent="0.2">
      <c r="A440" s="50" t="s">
        <v>279</v>
      </c>
    </row>
    <row r="441" spans="1:46" x14ac:dyDescent="0.2">
      <c r="A441" s="51" t="s">
        <v>276</v>
      </c>
    </row>
    <row r="442" spans="1:46" x14ac:dyDescent="0.2">
      <c r="A442" s="52" t="s">
        <v>200</v>
      </c>
    </row>
    <row r="443" spans="1:46" x14ac:dyDescent="0.2">
      <c r="A443" s="219" t="s">
        <v>277</v>
      </c>
      <c r="B443" s="221" t="s">
        <v>155</v>
      </c>
      <c r="C443" s="222"/>
      <c r="D443" s="222"/>
      <c r="E443" s="222"/>
      <c r="F443" s="222"/>
      <c r="G443" s="222"/>
      <c r="H443" s="222"/>
      <c r="I443" s="222"/>
      <c r="J443" s="222"/>
      <c r="K443" s="222"/>
      <c r="L443" s="222"/>
      <c r="M443" s="222"/>
      <c r="N443" s="222"/>
      <c r="O443" s="222"/>
      <c r="P443" s="222"/>
      <c r="Q443" s="222"/>
      <c r="R443" s="222"/>
      <c r="S443" s="222"/>
      <c r="T443" s="222"/>
      <c r="U443" s="222"/>
      <c r="V443" s="222"/>
      <c r="W443" s="222"/>
      <c r="X443" s="222"/>
      <c r="Y443" s="222"/>
      <c r="Z443" s="222"/>
      <c r="AA443" s="222"/>
      <c r="AB443" s="222"/>
      <c r="AC443" s="222"/>
      <c r="AD443" s="222"/>
      <c r="AE443" s="222"/>
      <c r="AF443" s="222"/>
      <c r="AG443" s="222"/>
      <c r="AH443" s="222"/>
      <c r="AI443" s="222"/>
      <c r="AJ443" s="222"/>
      <c r="AK443" s="222"/>
      <c r="AL443" s="222"/>
      <c r="AM443" s="222"/>
      <c r="AN443" s="222"/>
      <c r="AO443" s="222"/>
      <c r="AP443" s="222"/>
      <c r="AQ443" s="222"/>
      <c r="AR443" s="222"/>
      <c r="AS443" s="222"/>
      <c r="AT443" s="223"/>
    </row>
    <row r="444" spans="1:46" ht="120" x14ac:dyDescent="0.2">
      <c r="A444" s="220"/>
      <c r="B444" s="53" t="s">
        <v>156</v>
      </c>
      <c r="C444" s="53" t="s">
        <v>157</v>
      </c>
      <c r="D444" s="53" t="s">
        <v>158</v>
      </c>
      <c r="E444" s="53" t="s">
        <v>159</v>
      </c>
      <c r="F444" s="53" t="s">
        <v>160</v>
      </c>
      <c r="G444" s="53" t="s">
        <v>161</v>
      </c>
      <c r="H444" s="53" t="s">
        <v>162</v>
      </c>
      <c r="I444" s="53" t="s">
        <v>163</v>
      </c>
      <c r="J444" s="53" t="s">
        <v>164</v>
      </c>
      <c r="K444" s="53" t="s">
        <v>165</v>
      </c>
      <c r="L444" s="53" t="s">
        <v>166</v>
      </c>
      <c r="M444" s="53" t="s">
        <v>167</v>
      </c>
      <c r="N444" s="53" t="s">
        <v>168</v>
      </c>
      <c r="O444" s="53" t="s">
        <v>169</v>
      </c>
      <c r="P444" s="53" t="s">
        <v>170</v>
      </c>
      <c r="Q444" s="53" t="s">
        <v>171</v>
      </c>
      <c r="R444" s="53" t="s">
        <v>172</v>
      </c>
      <c r="S444" s="53" t="s">
        <v>173</v>
      </c>
      <c r="T444" s="53" t="s">
        <v>174</v>
      </c>
      <c r="U444" s="53" t="s">
        <v>175</v>
      </c>
      <c r="V444" s="53" t="s">
        <v>139</v>
      </c>
      <c r="W444" s="53" t="s">
        <v>140</v>
      </c>
      <c r="X444" s="53" t="s">
        <v>176</v>
      </c>
      <c r="Y444" s="53" t="s">
        <v>177</v>
      </c>
      <c r="Z444" s="53" t="s">
        <v>178</v>
      </c>
      <c r="AA444" s="53" t="s">
        <v>179</v>
      </c>
      <c r="AB444" s="53" t="s">
        <v>180</v>
      </c>
      <c r="AC444" s="53" t="s">
        <v>181</v>
      </c>
      <c r="AD444" s="53" t="s">
        <v>182</v>
      </c>
      <c r="AE444" s="53" t="s">
        <v>183</v>
      </c>
      <c r="AF444" s="53" t="s">
        <v>141</v>
      </c>
      <c r="AG444" s="53" t="s">
        <v>142</v>
      </c>
      <c r="AH444" s="53" t="s">
        <v>143</v>
      </c>
      <c r="AI444" s="53" t="s">
        <v>144</v>
      </c>
      <c r="AJ444" s="53" t="s">
        <v>184</v>
      </c>
      <c r="AK444" s="53" t="s">
        <v>185</v>
      </c>
      <c r="AL444" s="53" t="s">
        <v>186</v>
      </c>
      <c r="AM444" s="53" t="s">
        <v>187</v>
      </c>
      <c r="AN444" s="53" t="s">
        <v>188</v>
      </c>
      <c r="AO444" s="53" t="s">
        <v>189</v>
      </c>
      <c r="AP444" s="53" t="s">
        <v>190</v>
      </c>
      <c r="AQ444" s="53" t="s">
        <v>145</v>
      </c>
      <c r="AR444" s="53" t="s">
        <v>146</v>
      </c>
      <c r="AS444" s="53" t="s">
        <v>147</v>
      </c>
      <c r="AT444" s="54" t="s">
        <v>191</v>
      </c>
    </row>
    <row r="445" spans="1:46" x14ac:dyDescent="0.2">
      <c r="A445" s="55" t="s">
        <v>207</v>
      </c>
      <c r="B445" s="56">
        <v>94.1</v>
      </c>
      <c r="C445" s="56">
        <v>79.3</v>
      </c>
      <c r="D445" s="56">
        <v>84.6</v>
      </c>
      <c r="E445" s="56">
        <v>97.1</v>
      </c>
      <c r="F445" s="56">
        <v>90.8</v>
      </c>
      <c r="G445" s="56">
        <v>99.1</v>
      </c>
      <c r="H445" s="56">
        <v>89.8</v>
      </c>
      <c r="I445" s="56">
        <v>90.7</v>
      </c>
      <c r="J445" s="56">
        <v>89.5</v>
      </c>
      <c r="K445" s="56">
        <v>83</v>
      </c>
      <c r="L445" s="56">
        <v>85.4</v>
      </c>
      <c r="M445" s="56">
        <v>83.4</v>
      </c>
      <c r="N445" s="56">
        <v>83.5</v>
      </c>
      <c r="O445" s="56">
        <v>93.9</v>
      </c>
      <c r="P445" s="56">
        <v>78.900000000000006</v>
      </c>
      <c r="Q445" s="56">
        <v>88</v>
      </c>
      <c r="R445" s="56">
        <v>95.9</v>
      </c>
      <c r="S445" s="56">
        <v>83.9</v>
      </c>
      <c r="T445" s="56">
        <v>96.1</v>
      </c>
      <c r="U445" s="56">
        <v>89.6</v>
      </c>
      <c r="V445" s="56">
        <v>98.5</v>
      </c>
      <c r="W445" s="56">
        <v>95.6</v>
      </c>
      <c r="X445" s="56">
        <v>100</v>
      </c>
      <c r="Y445" s="56">
        <v>90.4</v>
      </c>
      <c r="Z445" s="56">
        <v>100</v>
      </c>
      <c r="AA445" s="56">
        <v>81.5</v>
      </c>
      <c r="AB445" s="56">
        <v>89.1</v>
      </c>
      <c r="AC445" s="56">
        <v>86.7</v>
      </c>
      <c r="AD445" s="56">
        <v>94.3</v>
      </c>
      <c r="AE445" s="56">
        <v>82.4</v>
      </c>
      <c r="AF445" s="56">
        <v>96.9</v>
      </c>
      <c r="AG445" s="56">
        <v>95.1</v>
      </c>
      <c r="AH445" s="56">
        <v>94.1</v>
      </c>
      <c r="AI445" s="56">
        <v>91.1</v>
      </c>
      <c r="AJ445" s="56">
        <v>85.2</v>
      </c>
      <c r="AK445" s="56">
        <v>100</v>
      </c>
      <c r="AL445" s="56">
        <v>100</v>
      </c>
      <c r="AM445" s="56">
        <v>93.1</v>
      </c>
      <c r="AN445" s="56">
        <v>97.8</v>
      </c>
      <c r="AO445" s="56">
        <v>83.8</v>
      </c>
      <c r="AP445" s="56">
        <v>86.2</v>
      </c>
      <c r="AQ445" s="56">
        <v>93.8</v>
      </c>
      <c r="AR445" s="56">
        <v>92.1</v>
      </c>
      <c r="AS445" s="56">
        <v>78.099999999999994</v>
      </c>
      <c r="AT445" s="57">
        <v>89.5</v>
      </c>
    </row>
    <row r="446" spans="1:46" x14ac:dyDescent="0.2">
      <c r="A446" s="55" t="s">
        <v>208</v>
      </c>
      <c r="B446" s="56">
        <v>5.9</v>
      </c>
      <c r="C446" s="56">
        <v>20.7</v>
      </c>
      <c r="D446" s="56">
        <v>15.4</v>
      </c>
      <c r="E446" s="56">
        <v>2.9</v>
      </c>
      <c r="F446" s="56">
        <v>9.1999999999999993</v>
      </c>
      <c r="G446" s="56">
        <v>0.9</v>
      </c>
      <c r="H446" s="56">
        <v>10.199999999999999</v>
      </c>
      <c r="I446" s="56">
        <v>9.3000000000000007</v>
      </c>
      <c r="J446" s="56">
        <v>10.5</v>
      </c>
      <c r="K446" s="56">
        <v>17</v>
      </c>
      <c r="L446" s="56">
        <v>14.6</v>
      </c>
      <c r="M446" s="56">
        <v>16.600000000000001</v>
      </c>
      <c r="N446" s="56">
        <v>16.5</v>
      </c>
      <c r="O446" s="56">
        <v>6.1</v>
      </c>
      <c r="P446" s="56">
        <v>21.1</v>
      </c>
      <c r="Q446" s="56">
        <v>12</v>
      </c>
      <c r="R446" s="56">
        <v>4.0999999999999996</v>
      </c>
      <c r="S446" s="56">
        <v>16.100000000000001</v>
      </c>
      <c r="T446" s="56">
        <v>3.9</v>
      </c>
      <c r="U446" s="56">
        <v>10.4</v>
      </c>
      <c r="V446" s="56">
        <v>1.5</v>
      </c>
      <c r="W446" s="56">
        <v>4.4000000000000004</v>
      </c>
      <c r="X446" s="56">
        <v>0</v>
      </c>
      <c r="Y446" s="56">
        <v>9.6</v>
      </c>
      <c r="Z446" s="56">
        <v>0</v>
      </c>
      <c r="AA446" s="56">
        <v>18.5</v>
      </c>
      <c r="AB446" s="56">
        <v>10.9</v>
      </c>
      <c r="AC446" s="56">
        <v>13.3</v>
      </c>
      <c r="AD446" s="56">
        <v>5.7</v>
      </c>
      <c r="AE446" s="56">
        <v>17.600000000000001</v>
      </c>
      <c r="AF446" s="56">
        <v>3.1</v>
      </c>
      <c r="AG446" s="56">
        <v>4.9000000000000004</v>
      </c>
      <c r="AH446" s="56">
        <v>5.9</v>
      </c>
      <c r="AI446" s="56">
        <v>8.9</v>
      </c>
      <c r="AJ446" s="56">
        <v>14.8</v>
      </c>
      <c r="AK446" s="56">
        <v>0</v>
      </c>
      <c r="AL446" s="56">
        <v>0</v>
      </c>
      <c r="AM446" s="56">
        <v>6.9</v>
      </c>
      <c r="AN446" s="56">
        <v>2.2000000000000002</v>
      </c>
      <c r="AO446" s="56">
        <v>16.2</v>
      </c>
      <c r="AP446" s="56">
        <v>13.8</v>
      </c>
      <c r="AQ446" s="56">
        <v>6.2</v>
      </c>
      <c r="AR446" s="56">
        <v>7.9</v>
      </c>
      <c r="AS446" s="56">
        <v>21.9</v>
      </c>
      <c r="AT446" s="57">
        <v>10.5</v>
      </c>
    </row>
    <row r="447" spans="1:46" x14ac:dyDescent="0.2">
      <c r="A447" s="58" t="s">
        <v>191</v>
      </c>
      <c r="B447" s="57">
        <v>100</v>
      </c>
      <c r="C447" s="57">
        <v>100</v>
      </c>
      <c r="D447" s="57">
        <v>100</v>
      </c>
      <c r="E447" s="57">
        <v>100</v>
      </c>
      <c r="F447" s="57">
        <v>100</v>
      </c>
      <c r="G447" s="57">
        <v>100</v>
      </c>
      <c r="H447" s="57">
        <v>100</v>
      </c>
      <c r="I447" s="57">
        <v>100</v>
      </c>
      <c r="J447" s="57">
        <v>100</v>
      </c>
      <c r="K447" s="57">
        <v>100</v>
      </c>
      <c r="L447" s="57">
        <v>100</v>
      </c>
      <c r="M447" s="57">
        <v>100</v>
      </c>
      <c r="N447" s="57">
        <v>100</v>
      </c>
      <c r="O447" s="57">
        <v>100</v>
      </c>
      <c r="P447" s="57">
        <v>100</v>
      </c>
      <c r="Q447" s="57">
        <v>100</v>
      </c>
      <c r="R447" s="57">
        <v>100</v>
      </c>
      <c r="S447" s="57">
        <v>100</v>
      </c>
      <c r="T447" s="57">
        <v>100</v>
      </c>
      <c r="U447" s="57">
        <v>100</v>
      </c>
      <c r="V447" s="57">
        <v>100</v>
      </c>
      <c r="W447" s="57">
        <v>100</v>
      </c>
      <c r="X447" s="57">
        <v>100</v>
      </c>
      <c r="Y447" s="57">
        <v>100</v>
      </c>
      <c r="Z447" s="57">
        <v>100</v>
      </c>
      <c r="AA447" s="57">
        <v>100</v>
      </c>
      <c r="AB447" s="57">
        <v>100</v>
      </c>
      <c r="AC447" s="57">
        <v>100</v>
      </c>
      <c r="AD447" s="57">
        <v>100</v>
      </c>
      <c r="AE447" s="57">
        <v>100</v>
      </c>
      <c r="AF447" s="57">
        <v>100</v>
      </c>
      <c r="AG447" s="57">
        <v>100</v>
      </c>
      <c r="AH447" s="57">
        <v>100</v>
      </c>
      <c r="AI447" s="57">
        <v>100</v>
      </c>
      <c r="AJ447" s="57">
        <v>100</v>
      </c>
      <c r="AK447" s="57">
        <v>100</v>
      </c>
      <c r="AL447" s="57">
        <v>100</v>
      </c>
      <c r="AM447" s="57">
        <v>100</v>
      </c>
      <c r="AN447" s="57">
        <v>100</v>
      </c>
      <c r="AO447" s="57">
        <v>100</v>
      </c>
      <c r="AP447" s="57">
        <v>100</v>
      </c>
      <c r="AQ447" s="57">
        <v>100</v>
      </c>
      <c r="AR447" s="57">
        <v>100</v>
      </c>
      <c r="AS447" s="57">
        <v>100</v>
      </c>
      <c r="AT447" s="57">
        <v>100</v>
      </c>
    </row>
    <row r="448" spans="1:46" x14ac:dyDescent="0.2">
      <c r="A448" s="59" t="s">
        <v>197</v>
      </c>
    </row>
    <row r="449" spans="1:46" x14ac:dyDescent="0.2">
      <c r="A449" s="59" t="s">
        <v>278</v>
      </c>
    </row>
    <row r="451" spans="1:46" x14ac:dyDescent="0.2">
      <c r="A451" s="50" t="s">
        <v>280</v>
      </c>
    </row>
    <row r="452" spans="1:46" x14ac:dyDescent="0.2">
      <c r="A452" s="51" t="s">
        <v>281</v>
      </c>
    </row>
    <row r="453" spans="1:46" x14ac:dyDescent="0.2">
      <c r="A453" s="52" t="s">
        <v>153</v>
      </c>
    </row>
    <row r="454" spans="1:46" x14ac:dyDescent="0.2">
      <c r="A454" s="219" t="s">
        <v>282</v>
      </c>
      <c r="B454" s="221" t="s">
        <v>155</v>
      </c>
      <c r="C454" s="222"/>
      <c r="D454" s="222"/>
      <c r="E454" s="222"/>
      <c r="F454" s="222"/>
      <c r="G454" s="222"/>
      <c r="H454" s="222"/>
      <c r="I454" s="222"/>
      <c r="J454" s="222"/>
      <c r="K454" s="222"/>
      <c r="L454" s="222"/>
      <c r="M454" s="222"/>
      <c r="N454" s="222"/>
      <c r="O454" s="222"/>
      <c r="P454" s="222"/>
      <c r="Q454" s="222"/>
      <c r="R454" s="222"/>
      <c r="S454" s="222"/>
      <c r="T454" s="222"/>
      <c r="U454" s="222"/>
      <c r="V454" s="222"/>
      <c r="W454" s="222"/>
      <c r="X454" s="222"/>
      <c r="Y454" s="222"/>
      <c r="Z454" s="222"/>
      <c r="AA454" s="222"/>
      <c r="AB454" s="222"/>
      <c r="AC454" s="222"/>
      <c r="AD454" s="222"/>
      <c r="AE454" s="222"/>
      <c r="AF454" s="222"/>
      <c r="AG454" s="222"/>
      <c r="AH454" s="222"/>
      <c r="AI454" s="222"/>
      <c r="AJ454" s="222"/>
      <c r="AK454" s="222"/>
      <c r="AL454" s="222"/>
      <c r="AM454" s="222"/>
      <c r="AN454" s="222"/>
      <c r="AO454" s="222"/>
      <c r="AP454" s="222"/>
      <c r="AQ454" s="222"/>
      <c r="AR454" s="222"/>
      <c r="AS454" s="222"/>
      <c r="AT454" s="223"/>
    </row>
    <row r="455" spans="1:46" ht="120" x14ac:dyDescent="0.2">
      <c r="A455" s="220"/>
      <c r="B455" s="53" t="s">
        <v>156</v>
      </c>
      <c r="C455" s="53" t="s">
        <v>157</v>
      </c>
      <c r="D455" s="53" t="s">
        <v>158</v>
      </c>
      <c r="E455" s="53" t="s">
        <v>159</v>
      </c>
      <c r="F455" s="53" t="s">
        <v>160</v>
      </c>
      <c r="G455" s="53" t="s">
        <v>161</v>
      </c>
      <c r="H455" s="53" t="s">
        <v>162</v>
      </c>
      <c r="I455" s="53" t="s">
        <v>163</v>
      </c>
      <c r="J455" s="53" t="s">
        <v>164</v>
      </c>
      <c r="K455" s="53" t="s">
        <v>165</v>
      </c>
      <c r="L455" s="53" t="s">
        <v>166</v>
      </c>
      <c r="M455" s="53" t="s">
        <v>167</v>
      </c>
      <c r="N455" s="53" t="s">
        <v>168</v>
      </c>
      <c r="O455" s="53" t="s">
        <v>169</v>
      </c>
      <c r="P455" s="53" t="s">
        <v>170</v>
      </c>
      <c r="Q455" s="53" t="s">
        <v>171</v>
      </c>
      <c r="R455" s="53" t="s">
        <v>172</v>
      </c>
      <c r="S455" s="53" t="s">
        <v>173</v>
      </c>
      <c r="T455" s="53" t="s">
        <v>174</v>
      </c>
      <c r="U455" s="53" t="s">
        <v>175</v>
      </c>
      <c r="V455" s="53" t="s">
        <v>139</v>
      </c>
      <c r="W455" s="53" t="s">
        <v>140</v>
      </c>
      <c r="X455" s="53" t="s">
        <v>176</v>
      </c>
      <c r="Y455" s="53" t="s">
        <v>177</v>
      </c>
      <c r="Z455" s="53" t="s">
        <v>178</v>
      </c>
      <c r="AA455" s="53" t="s">
        <v>179</v>
      </c>
      <c r="AB455" s="53" t="s">
        <v>180</v>
      </c>
      <c r="AC455" s="53" t="s">
        <v>181</v>
      </c>
      <c r="AD455" s="53" t="s">
        <v>182</v>
      </c>
      <c r="AE455" s="53" t="s">
        <v>183</v>
      </c>
      <c r="AF455" s="53" t="s">
        <v>141</v>
      </c>
      <c r="AG455" s="53" t="s">
        <v>142</v>
      </c>
      <c r="AH455" s="53" t="s">
        <v>143</v>
      </c>
      <c r="AI455" s="53" t="s">
        <v>144</v>
      </c>
      <c r="AJ455" s="53" t="s">
        <v>184</v>
      </c>
      <c r="AK455" s="53" t="s">
        <v>185</v>
      </c>
      <c r="AL455" s="53" t="s">
        <v>186</v>
      </c>
      <c r="AM455" s="53" t="s">
        <v>187</v>
      </c>
      <c r="AN455" s="53" t="s">
        <v>188</v>
      </c>
      <c r="AO455" s="53" t="s">
        <v>189</v>
      </c>
      <c r="AP455" s="53" t="s">
        <v>190</v>
      </c>
      <c r="AQ455" s="53" t="s">
        <v>145</v>
      </c>
      <c r="AR455" s="53" t="s">
        <v>146</v>
      </c>
      <c r="AS455" s="53" t="s">
        <v>147</v>
      </c>
      <c r="AT455" s="54" t="s">
        <v>191</v>
      </c>
    </row>
    <row r="456" spans="1:46" x14ac:dyDescent="0.2">
      <c r="A456" s="55" t="s">
        <v>283</v>
      </c>
      <c r="B456" s="56">
        <v>129</v>
      </c>
      <c r="C456" s="56">
        <v>13</v>
      </c>
      <c r="D456" s="56">
        <v>33</v>
      </c>
      <c r="E456" s="56">
        <v>67</v>
      </c>
      <c r="F456" s="56">
        <v>73</v>
      </c>
      <c r="G456" s="56">
        <v>102</v>
      </c>
      <c r="H456" s="56">
        <v>104</v>
      </c>
      <c r="I456" s="56">
        <v>76</v>
      </c>
      <c r="J456" s="56">
        <v>68</v>
      </c>
      <c r="K456" s="56">
        <v>76</v>
      </c>
      <c r="L456" s="56">
        <v>51</v>
      </c>
      <c r="M456" s="56">
        <v>70</v>
      </c>
      <c r="N456" s="56">
        <v>133</v>
      </c>
      <c r="O456" s="56">
        <v>52</v>
      </c>
      <c r="P456" s="56">
        <v>33</v>
      </c>
      <c r="Q456" s="56">
        <v>19</v>
      </c>
      <c r="R456" s="56">
        <v>128</v>
      </c>
      <c r="S456" s="56">
        <v>17</v>
      </c>
      <c r="T456" s="56">
        <v>32</v>
      </c>
      <c r="U456" s="56">
        <v>18</v>
      </c>
      <c r="V456" s="56">
        <v>9</v>
      </c>
      <c r="W456" s="56">
        <v>4</v>
      </c>
      <c r="X456" s="56">
        <v>2</v>
      </c>
      <c r="Y456" s="56">
        <v>33</v>
      </c>
      <c r="Z456" s="56">
        <v>3</v>
      </c>
      <c r="AA456" s="56">
        <v>47</v>
      </c>
      <c r="AB456" s="56">
        <v>27</v>
      </c>
      <c r="AC456" s="56">
        <v>39</v>
      </c>
      <c r="AD456" s="56">
        <v>104</v>
      </c>
      <c r="AE456" s="56">
        <v>88</v>
      </c>
      <c r="AF456" s="56">
        <v>78</v>
      </c>
      <c r="AG456" s="56">
        <v>69</v>
      </c>
      <c r="AH456" s="56">
        <v>44</v>
      </c>
      <c r="AI456" s="56">
        <v>182</v>
      </c>
      <c r="AJ456" s="56">
        <v>5</v>
      </c>
      <c r="AK456" s="56">
        <v>3</v>
      </c>
      <c r="AL456" s="56">
        <v>24</v>
      </c>
      <c r="AM456" s="56">
        <v>29</v>
      </c>
      <c r="AN456" s="56">
        <v>8</v>
      </c>
      <c r="AO456" s="56">
        <v>22</v>
      </c>
      <c r="AP456" s="56">
        <v>18</v>
      </c>
      <c r="AQ456" s="56">
        <v>6</v>
      </c>
      <c r="AR456" s="56">
        <v>33</v>
      </c>
      <c r="AS456" s="56">
        <v>13</v>
      </c>
      <c r="AT456" s="57">
        <v>2184</v>
      </c>
    </row>
    <row r="457" spans="1:46" x14ac:dyDescent="0.2">
      <c r="A457" s="55" t="s">
        <v>284</v>
      </c>
      <c r="B457" s="56">
        <v>741</v>
      </c>
      <c r="C457" s="56">
        <v>103</v>
      </c>
      <c r="D457" s="56">
        <v>194</v>
      </c>
      <c r="E457" s="56">
        <v>172</v>
      </c>
      <c r="F457" s="56">
        <v>273</v>
      </c>
      <c r="G457" s="56">
        <v>322</v>
      </c>
      <c r="H457" s="56">
        <v>327</v>
      </c>
      <c r="I457" s="56">
        <v>507</v>
      </c>
      <c r="J457" s="56">
        <v>305</v>
      </c>
      <c r="K457" s="56">
        <v>659</v>
      </c>
      <c r="L457" s="56">
        <v>311</v>
      </c>
      <c r="M457" s="56">
        <v>504</v>
      </c>
      <c r="N457" s="56">
        <v>612</v>
      </c>
      <c r="O457" s="56">
        <v>161</v>
      </c>
      <c r="P457" s="56">
        <v>195</v>
      </c>
      <c r="Q457" s="56">
        <v>147</v>
      </c>
      <c r="R457" s="56">
        <v>260</v>
      </c>
      <c r="S457" s="56">
        <v>107</v>
      </c>
      <c r="T457" s="56">
        <v>148</v>
      </c>
      <c r="U457" s="56">
        <v>117</v>
      </c>
      <c r="V457" s="56">
        <v>56</v>
      </c>
      <c r="W457" s="56">
        <v>64</v>
      </c>
      <c r="X457" s="56">
        <v>75</v>
      </c>
      <c r="Y457" s="56">
        <v>291</v>
      </c>
      <c r="Z457" s="56">
        <v>22</v>
      </c>
      <c r="AA457" s="56">
        <v>169</v>
      </c>
      <c r="AB457" s="56">
        <v>314</v>
      </c>
      <c r="AC457" s="56">
        <v>291</v>
      </c>
      <c r="AD457" s="56">
        <v>316</v>
      </c>
      <c r="AE457" s="56">
        <v>383</v>
      </c>
      <c r="AF457" s="56">
        <v>214</v>
      </c>
      <c r="AG457" s="56">
        <v>157</v>
      </c>
      <c r="AH457" s="56">
        <v>143</v>
      </c>
      <c r="AI457" s="56">
        <v>744</v>
      </c>
      <c r="AJ457" s="56">
        <v>110</v>
      </c>
      <c r="AK457" s="56">
        <v>9</v>
      </c>
      <c r="AL457" s="56">
        <v>62</v>
      </c>
      <c r="AM457" s="56">
        <v>246</v>
      </c>
      <c r="AN457" s="56">
        <v>37</v>
      </c>
      <c r="AO457" s="56">
        <v>169</v>
      </c>
      <c r="AP457" s="56">
        <v>206</v>
      </c>
      <c r="AQ457" s="56">
        <v>59</v>
      </c>
      <c r="AR457" s="56">
        <v>259</v>
      </c>
      <c r="AS457" s="56">
        <v>51</v>
      </c>
      <c r="AT457" s="57">
        <v>10612</v>
      </c>
    </row>
    <row r="458" spans="1:46" x14ac:dyDescent="0.2">
      <c r="A458" s="58" t="s">
        <v>191</v>
      </c>
      <c r="B458" s="57">
        <v>870</v>
      </c>
      <c r="C458" s="57">
        <v>116</v>
      </c>
      <c r="D458" s="57">
        <v>227</v>
      </c>
      <c r="E458" s="57">
        <v>239</v>
      </c>
      <c r="F458" s="57">
        <v>346</v>
      </c>
      <c r="G458" s="57">
        <v>424</v>
      </c>
      <c r="H458" s="57">
        <v>431</v>
      </c>
      <c r="I458" s="57">
        <v>583</v>
      </c>
      <c r="J458" s="57">
        <v>373</v>
      </c>
      <c r="K458" s="57">
        <v>735</v>
      </c>
      <c r="L458" s="57">
        <v>362</v>
      </c>
      <c r="M458" s="57">
        <v>574</v>
      </c>
      <c r="N458" s="57">
        <v>745</v>
      </c>
      <c r="O458" s="57">
        <v>213</v>
      </c>
      <c r="P458" s="57">
        <v>228</v>
      </c>
      <c r="Q458" s="57">
        <v>166</v>
      </c>
      <c r="R458" s="57">
        <v>388</v>
      </c>
      <c r="S458" s="57">
        <v>124</v>
      </c>
      <c r="T458" s="57">
        <v>180</v>
      </c>
      <c r="U458" s="57">
        <v>135</v>
      </c>
      <c r="V458" s="57">
        <v>65</v>
      </c>
      <c r="W458" s="57">
        <v>68</v>
      </c>
      <c r="X458" s="57">
        <v>77</v>
      </c>
      <c r="Y458" s="57">
        <v>324</v>
      </c>
      <c r="Z458" s="57">
        <v>25</v>
      </c>
      <c r="AA458" s="57">
        <v>216</v>
      </c>
      <c r="AB458" s="57">
        <v>341</v>
      </c>
      <c r="AC458" s="57">
        <v>330</v>
      </c>
      <c r="AD458" s="57">
        <v>420</v>
      </c>
      <c r="AE458" s="57">
        <v>471</v>
      </c>
      <c r="AF458" s="57">
        <v>292</v>
      </c>
      <c r="AG458" s="57">
        <v>226</v>
      </c>
      <c r="AH458" s="57">
        <v>187</v>
      </c>
      <c r="AI458" s="57">
        <v>926</v>
      </c>
      <c r="AJ458" s="57">
        <v>115</v>
      </c>
      <c r="AK458" s="57">
        <v>12</v>
      </c>
      <c r="AL458" s="57">
        <v>86</v>
      </c>
      <c r="AM458" s="57">
        <v>275</v>
      </c>
      <c r="AN458" s="57">
        <v>45</v>
      </c>
      <c r="AO458" s="57">
        <v>191</v>
      </c>
      <c r="AP458" s="57">
        <v>224</v>
      </c>
      <c r="AQ458" s="57">
        <v>65</v>
      </c>
      <c r="AR458" s="57">
        <v>292</v>
      </c>
      <c r="AS458" s="57">
        <v>64</v>
      </c>
      <c r="AT458" s="57">
        <v>12796</v>
      </c>
    </row>
    <row r="459" spans="1:46" x14ac:dyDescent="0.2">
      <c r="A459" s="59" t="s">
        <v>197</v>
      </c>
    </row>
    <row r="460" spans="1:46" x14ac:dyDescent="0.2">
      <c r="A460" s="59" t="s">
        <v>285</v>
      </c>
    </row>
    <row r="462" spans="1:46" x14ac:dyDescent="0.2">
      <c r="A462" s="50" t="s">
        <v>286</v>
      </c>
    </row>
    <row r="463" spans="1:46" x14ac:dyDescent="0.2">
      <c r="A463" s="51" t="s">
        <v>281</v>
      </c>
    </row>
    <row r="464" spans="1:46" x14ac:dyDescent="0.2">
      <c r="A464" s="52" t="s">
        <v>200</v>
      </c>
    </row>
    <row r="465" spans="1:46" x14ac:dyDescent="0.2">
      <c r="A465" s="219" t="s">
        <v>282</v>
      </c>
      <c r="B465" s="221" t="s">
        <v>155</v>
      </c>
      <c r="C465" s="222"/>
      <c r="D465" s="222"/>
      <c r="E465" s="222"/>
      <c r="F465" s="222"/>
      <c r="G465" s="222"/>
      <c r="H465" s="222"/>
      <c r="I465" s="222"/>
      <c r="J465" s="222"/>
      <c r="K465" s="222"/>
      <c r="L465" s="222"/>
      <c r="M465" s="222"/>
      <c r="N465" s="222"/>
      <c r="O465" s="222"/>
      <c r="P465" s="222"/>
      <c r="Q465" s="222"/>
      <c r="R465" s="222"/>
      <c r="S465" s="222"/>
      <c r="T465" s="222"/>
      <c r="U465" s="222"/>
      <c r="V465" s="222"/>
      <c r="W465" s="222"/>
      <c r="X465" s="222"/>
      <c r="Y465" s="222"/>
      <c r="Z465" s="222"/>
      <c r="AA465" s="222"/>
      <c r="AB465" s="222"/>
      <c r="AC465" s="222"/>
      <c r="AD465" s="222"/>
      <c r="AE465" s="222"/>
      <c r="AF465" s="222"/>
      <c r="AG465" s="222"/>
      <c r="AH465" s="222"/>
      <c r="AI465" s="222"/>
      <c r="AJ465" s="222"/>
      <c r="AK465" s="222"/>
      <c r="AL465" s="222"/>
      <c r="AM465" s="222"/>
      <c r="AN465" s="222"/>
      <c r="AO465" s="222"/>
      <c r="AP465" s="222"/>
      <c r="AQ465" s="222"/>
      <c r="AR465" s="222"/>
      <c r="AS465" s="222"/>
      <c r="AT465" s="223"/>
    </row>
    <row r="466" spans="1:46" ht="120" x14ac:dyDescent="0.2">
      <c r="A466" s="220"/>
      <c r="B466" s="53" t="s">
        <v>156</v>
      </c>
      <c r="C466" s="53" t="s">
        <v>157</v>
      </c>
      <c r="D466" s="53" t="s">
        <v>158</v>
      </c>
      <c r="E466" s="53" t="s">
        <v>159</v>
      </c>
      <c r="F466" s="53" t="s">
        <v>160</v>
      </c>
      <c r="G466" s="53" t="s">
        <v>161</v>
      </c>
      <c r="H466" s="53" t="s">
        <v>162</v>
      </c>
      <c r="I466" s="53" t="s">
        <v>163</v>
      </c>
      <c r="J466" s="53" t="s">
        <v>164</v>
      </c>
      <c r="K466" s="53" t="s">
        <v>165</v>
      </c>
      <c r="L466" s="53" t="s">
        <v>166</v>
      </c>
      <c r="M466" s="53" t="s">
        <v>167</v>
      </c>
      <c r="N466" s="53" t="s">
        <v>168</v>
      </c>
      <c r="O466" s="53" t="s">
        <v>169</v>
      </c>
      <c r="P466" s="53" t="s">
        <v>170</v>
      </c>
      <c r="Q466" s="53" t="s">
        <v>171</v>
      </c>
      <c r="R466" s="53" t="s">
        <v>172</v>
      </c>
      <c r="S466" s="53" t="s">
        <v>173</v>
      </c>
      <c r="T466" s="53" t="s">
        <v>174</v>
      </c>
      <c r="U466" s="53" t="s">
        <v>175</v>
      </c>
      <c r="V466" s="53" t="s">
        <v>139</v>
      </c>
      <c r="W466" s="53" t="s">
        <v>140</v>
      </c>
      <c r="X466" s="53" t="s">
        <v>176</v>
      </c>
      <c r="Y466" s="53" t="s">
        <v>177</v>
      </c>
      <c r="Z466" s="53" t="s">
        <v>178</v>
      </c>
      <c r="AA466" s="53" t="s">
        <v>179</v>
      </c>
      <c r="AB466" s="53" t="s">
        <v>180</v>
      </c>
      <c r="AC466" s="53" t="s">
        <v>181</v>
      </c>
      <c r="AD466" s="53" t="s">
        <v>182</v>
      </c>
      <c r="AE466" s="53" t="s">
        <v>183</v>
      </c>
      <c r="AF466" s="53" t="s">
        <v>141</v>
      </c>
      <c r="AG466" s="53" t="s">
        <v>142</v>
      </c>
      <c r="AH466" s="53" t="s">
        <v>143</v>
      </c>
      <c r="AI466" s="53" t="s">
        <v>144</v>
      </c>
      <c r="AJ466" s="53" t="s">
        <v>184</v>
      </c>
      <c r="AK466" s="53" t="s">
        <v>185</v>
      </c>
      <c r="AL466" s="53" t="s">
        <v>186</v>
      </c>
      <c r="AM466" s="53" t="s">
        <v>187</v>
      </c>
      <c r="AN466" s="53" t="s">
        <v>188</v>
      </c>
      <c r="AO466" s="53" t="s">
        <v>189</v>
      </c>
      <c r="AP466" s="53" t="s">
        <v>190</v>
      </c>
      <c r="AQ466" s="53" t="s">
        <v>145</v>
      </c>
      <c r="AR466" s="53" t="s">
        <v>146</v>
      </c>
      <c r="AS466" s="53" t="s">
        <v>147</v>
      </c>
      <c r="AT466" s="54" t="s">
        <v>191</v>
      </c>
    </row>
    <row r="467" spans="1:46" x14ac:dyDescent="0.2">
      <c r="A467" s="55" t="s">
        <v>283</v>
      </c>
      <c r="B467" s="56">
        <v>14.8</v>
      </c>
      <c r="C467" s="56">
        <v>11.2</v>
      </c>
      <c r="D467" s="56">
        <v>14.5</v>
      </c>
      <c r="E467" s="56">
        <v>28</v>
      </c>
      <c r="F467" s="56">
        <v>21.1</v>
      </c>
      <c r="G467" s="56">
        <v>24.1</v>
      </c>
      <c r="H467" s="56">
        <v>24.1</v>
      </c>
      <c r="I467" s="56">
        <v>13</v>
      </c>
      <c r="J467" s="56">
        <v>18.2</v>
      </c>
      <c r="K467" s="56">
        <v>10.3</v>
      </c>
      <c r="L467" s="56">
        <v>14.1</v>
      </c>
      <c r="M467" s="56">
        <v>12.2</v>
      </c>
      <c r="N467" s="56">
        <v>17.899999999999999</v>
      </c>
      <c r="O467" s="56">
        <v>24.4</v>
      </c>
      <c r="P467" s="56">
        <v>14.5</v>
      </c>
      <c r="Q467" s="56">
        <v>11.4</v>
      </c>
      <c r="R467" s="56">
        <v>33</v>
      </c>
      <c r="S467" s="56">
        <v>13.7</v>
      </c>
      <c r="T467" s="56">
        <v>17.8</v>
      </c>
      <c r="U467" s="56">
        <v>13.3</v>
      </c>
      <c r="V467" s="56">
        <v>13.8</v>
      </c>
      <c r="W467" s="56">
        <v>5.9</v>
      </c>
      <c r="X467" s="56">
        <v>2.6</v>
      </c>
      <c r="Y467" s="56">
        <v>10.199999999999999</v>
      </c>
      <c r="Z467" s="56">
        <v>12</v>
      </c>
      <c r="AA467" s="56">
        <v>21.8</v>
      </c>
      <c r="AB467" s="56">
        <v>7.9</v>
      </c>
      <c r="AC467" s="56">
        <v>11.8</v>
      </c>
      <c r="AD467" s="56">
        <v>24.8</v>
      </c>
      <c r="AE467" s="56">
        <v>18.7</v>
      </c>
      <c r="AF467" s="56">
        <v>26.7</v>
      </c>
      <c r="AG467" s="56">
        <v>30.5</v>
      </c>
      <c r="AH467" s="56">
        <v>23.5</v>
      </c>
      <c r="AI467" s="56">
        <v>19.7</v>
      </c>
      <c r="AJ467" s="56">
        <v>4.3</v>
      </c>
      <c r="AK467" s="56">
        <v>25</v>
      </c>
      <c r="AL467" s="56">
        <v>27.9</v>
      </c>
      <c r="AM467" s="56">
        <v>10.5</v>
      </c>
      <c r="AN467" s="56">
        <v>17.8</v>
      </c>
      <c r="AO467" s="56">
        <v>11.5</v>
      </c>
      <c r="AP467" s="56">
        <v>8</v>
      </c>
      <c r="AQ467" s="56">
        <v>9.1999999999999993</v>
      </c>
      <c r="AR467" s="56">
        <v>11.3</v>
      </c>
      <c r="AS467" s="56">
        <v>20.3</v>
      </c>
      <c r="AT467" s="57">
        <v>17.100000000000001</v>
      </c>
    </row>
    <row r="468" spans="1:46" x14ac:dyDescent="0.2">
      <c r="A468" s="55" t="s">
        <v>284</v>
      </c>
      <c r="B468" s="56">
        <v>85.2</v>
      </c>
      <c r="C468" s="56">
        <v>88.8</v>
      </c>
      <c r="D468" s="56">
        <v>85.5</v>
      </c>
      <c r="E468" s="56">
        <v>72</v>
      </c>
      <c r="F468" s="56">
        <v>78.900000000000006</v>
      </c>
      <c r="G468" s="56">
        <v>75.900000000000006</v>
      </c>
      <c r="H468" s="56">
        <v>75.900000000000006</v>
      </c>
      <c r="I468" s="56">
        <v>87</v>
      </c>
      <c r="J468" s="56">
        <v>81.8</v>
      </c>
      <c r="K468" s="56">
        <v>89.7</v>
      </c>
      <c r="L468" s="56">
        <v>85.9</v>
      </c>
      <c r="M468" s="56">
        <v>87.8</v>
      </c>
      <c r="N468" s="56">
        <v>82.1</v>
      </c>
      <c r="O468" s="56">
        <v>75.599999999999994</v>
      </c>
      <c r="P468" s="56">
        <v>85.5</v>
      </c>
      <c r="Q468" s="56">
        <v>88.6</v>
      </c>
      <c r="R468" s="56">
        <v>67</v>
      </c>
      <c r="S468" s="56">
        <v>86.3</v>
      </c>
      <c r="T468" s="56">
        <v>82.2</v>
      </c>
      <c r="U468" s="56">
        <v>86.7</v>
      </c>
      <c r="V468" s="56">
        <v>86.2</v>
      </c>
      <c r="W468" s="56">
        <v>94.1</v>
      </c>
      <c r="X468" s="56">
        <v>97.4</v>
      </c>
      <c r="Y468" s="56">
        <v>89.8</v>
      </c>
      <c r="Z468" s="56">
        <v>88</v>
      </c>
      <c r="AA468" s="56">
        <v>78.2</v>
      </c>
      <c r="AB468" s="56">
        <v>92.1</v>
      </c>
      <c r="AC468" s="56">
        <v>88.2</v>
      </c>
      <c r="AD468" s="56">
        <v>75.2</v>
      </c>
      <c r="AE468" s="56">
        <v>81.3</v>
      </c>
      <c r="AF468" s="56">
        <v>73.3</v>
      </c>
      <c r="AG468" s="56">
        <v>69.5</v>
      </c>
      <c r="AH468" s="56">
        <v>76.5</v>
      </c>
      <c r="AI468" s="56">
        <v>80.3</v>
      </c>
      <c r="AJ468" s="56">
        <v>95.7</v>
      </c>
      <c r="AK468" s="56">
        <v>75</v>
      </c>
      <c r="AL468" s="56">
        <v>72.099999999999994</v>
      </c>
      <c r="AM468" s="56">
        <v>89.5</v>
      </c>
      <c r="AN468" s="56">
        <v>82.2</v>
      </c>
      <c r="AO468" s="56">
        <v>88.5</v>
      </c>
      <c r="AP468" s="56">
        <v>92</v>
      </c>
      <c r="AQ468" s="56">
        <v>90.8</v>
      </c>
      <c r="AR468" s="56">
        <v>88.7</v>
      </c>
      <c r="AS468" s="56">
        <v>79.7</v>
      </c>
      <c r="AT468" s="57">
        <v>82.9</v>
      </c>
    </row>
    <row r="469" spans="1:46" x14ac:dyDescent="0.2">
      <c r="A469" s="58" t="s">
        <v>191</v>
      </c>
      <c r="B469" s="57">
        <v>100</v>
      </c>
      <c r="C469" s="57">
        <v>100</v>
      </c>
      <c r="D469" s="57">
        <v>100</v>
      </c>
      <c r="E469" s="57">
        <v>100</v>
      </c>
      <c r="F469" s="57">
        <v>100</v>
      </c>
      <c r="G469" s="57">
        <v>100</v>
      </c>
      <c r="H469" s="57">
        <v>100</v>
      </c>
      <c r="I469" s="57">
        <v>100</v>
      </c>
      <c r="J469" s="57">
        <v>100</v>
      </c>
      <c r="K469" s="57">
        <v>100</v>
      </c>
      <c r="L469" s="57">
        <v>100</v>
      </c>
      <c r="M469" s="57">
        <v>100</v>
      </c>
      <c r="N469" s="57">
        <v>100</v>
      </c>
      <c r="O469" s="57">
        <v>100</v>
      </c>
      <c r="P469" s="57">
        <v>100</v>
      </c>
      <c r="Q469" s="57">
        <v>100</v>
      </c>
      <c r="R469" s="57">
        <v>100</v>
      </c>
      <c r="S469" s="57">
        <v>100</v>
      </c>
      <c r="T469" s="57">
        <v>100</v>
      </c>
      <c r="U469" s="57">
        <v>100</v>
      </c>
      <c r="V469" s="57">
        <v>100</v>
      </c>
      <c r="W469" s="57">
        <v>100</v>
      </c>
      <c r="X469" s="57">
        <v>100</v>
      </c>
      <c r="Y469" s="57">
        <v>100</v>
      </c>
      <c r="Z469" s="57">
        <v>100</v>
      </c>
      <c r="AA469" s="57">
        <v>100</v>
      </c>
      <c r="AB469" s="57">
        <v>100</v>
      </c>
      <c r="AC469" s="57">
        <v>100</v>
      </c>
      <c r="AD469" s="57">
        <v>100</v>
      </c>
      <c r="AE469" s="57">
        <v>100</v>
      </c>
      <c r="AF469" s="57">
        <v>100</v>
      </c>
      <c r="AG469" s="57">
        <v>100</v>
      </c>
      <c r="AH469" s="57">
        <v>100</v>
      </c>
      <c r="AI469" s="57">
        <v>100</v>
      </c>
      <c r="AJ469" s="57">
        <v>100</v>
      </c>
      <c r="AK469" s="57">
        <v>100</v>
      </c>
      <c r="AL469" s="57">
        <v>100</v>
      </c>
      <c r="AM469" s="57">
        <v>100</v>
      </c>
      <c r="AN469" s="57">
        <v>100</v>
      </c>
      <c r="AO469" s="57">
        <v>100</v>
      </c>
      <c r="AP469" s="57">
        <v>100</v>
      </c>
      <c r="AQ469" s="57">
        <v>100</v>
      </c>
      <c r="AR469" s="57">
        <v>100</v>
      </c>
      <c r="AS469" s="57">
        <v>100</v>
      </c>
      <c r="AT469" s="57">
        <v>100</v>
      </c>
    </row>
    <row r="470" spans="1:46" x14ac:dyDescent="0.2">
      <c r="A470" s="59" t="s">
        <v>197</v>
      </c>
    </row>
    <row r="471" spans="1:46" x14ac:dyDescent="0.2">
      <c r="A471" s="59" t="s">
        <v>285</v>
      </c>
    </row>
    <row r="473" spans="1:46" x14ac:dyDescent="0.2">
      <c r="A473" s="50" t="s">
        <v>287</v>
      </c>
    </row>
    <row r="474" spans="1:46" x14ac:dyDescent="0.2">
      <c r="A474" s="51" t="s">
        <v>288</v>
      </c>
    </row>
    <row r="475" spans="1:46" x14ac:dyDescent="0.2">
      <c r="A475" s="52" t="s">
        <v>153</v>
      </c>
    </row>
    <row r="476" spans="1:46" x14ac:dyDescent="0.2">
      <c r="A476" s="219" t="s">
        <v>289</v>
      </c>
      <c r="B476" s="221" t="s">
        <v>155</v>
      </c>
      <c r="C476" s="222"/>
      <c r="D476" s="222"/>
      <c r="E476" s="222"/>
      <c r="F476" s="222"/>
      <c r="G476" s="222"/>
      <c r="H476" s="222"/>
      <c r="I476" s="222"/>
      <c r="J476" s="222"/>
      <c r="K476" s="222"/>
      <c r="L476" s="222"/>
      <c r="M476" s="222"/>
      <c r="N476" s="222"/>
      <c r="O476" s="222"/>
      <c r="P476" s="222"/>
      <c r="Q476" s="222"/>
      <c r="R476" s="222"/>
      <c r="S476" s="222"/>
      <c r="T476" s="222"/>
      <c r="U476" s="222"/>
      <c r="V476" s="222"/>
      <c r="W476" s="222"/>
      <c r="X476" s="222"/>
      <c r="Y476" s="222"/>
      <c r="Z476" s="222"/>
      <c r="AA476" s="222"/>
      <c r="AB476" s="222"/>
      <c r="AC476" s="222"/>
      <c r="AD476" s="222"/>
      <c r="AE476" s="222"/>
      <c r="AF476" s="222"/>
      <c r="AG476" s="222"/>
      <c r="AH476" s="222"/>
      <c r="AI476" s="222"/>
      <c r="AJ476" s="222"/>
      <c r="AK476" s="222"/>
      <c r="AL476" s="222"/>
      <c r="AM476" s="222"/>
      <c r="AN476" s="222"/>
      <c r="AO476" s="222"/>
      <c r="AP476" s="222"/>
      <c r="AQ476" s="222"/>
      <c r="AR476" s="222"/>
      <c r="AS476" s="222"/>
      <c r="AT476" s="223"/>
    </row>
    <row r="477" spans="1:46" ht="120" x14ac:dyDescent="0.2">
      <c r="A477" s="220"/>
      <c r="B477" s="53" t="s">
        <v>156</v>
      </c>
      <c r="C477" s="53" t="s">
        <v>157</v>
      </c>
      <c r="D477" s="53" t="s">
        <v>158</v>
      </c>
      <c r="E477" s="53" t="s">
        <v>159</v>
      </c>
      <c r="F477" s="53" t="s">
        <v>160</v>
      </c>
      <c r="G477" s="53" t="s">
        <v>161</v>
      </c>
      <c r="H477" s="53" t="s">
        <v>162</v>
      </c>
      <c r="I477" s="53" t="s">
        <v>163</v>
      </c>
      <c r="J477" s="53" t="s">
        <v>164</v>
      </c>
      <c r="K477" s="53" t="s">
        <v>165</v>
      </c>
      <c r="L477" s="53" t="s">
        <v>166</v>
      </c>
      <c r="M477" s="53" t="s">
        <v>167</v>
      </c>
      <c r="N477" s="53" t="s">
        <v>168</v>
      </c>
      <c r="O477" s="53" t="s">
        <v>169</v>
      </c>
      <c r="P477" s="53" t="s">
        <v>170</v>
      </c>
      <c r="Q477" s="53" t="s">
        <v>171</v>
      </c>
      <c r="R477" s="53" t="s">
        <v>172</v>
      </c>
      <c r="S477" s="53" t="s">
        <v>173</v>
      </c>
      <c r="T477" s="53" t="s">
        <v>174</v>
      </c>
      <c r="U477" s="53" t="s">
        <v>175</v>
      </c>
      <c r="V477" s="53" t="s">
        <v>139</v>
      </c>
      <c r="W477" s="53" t="s">
        <v>140</v>
      </c>
      <c r="X477" s="53" t="s">
        <v>176</v>
      </c>
      <c r="Y477" s="53" t="s">
        <v>177</v>
      </c>
      <c r="Z477" s="53" t="s">
        <v>178</v>
      </c>
      <c r="AA477" s="53" t="s">
        <v>179</v>
      </c>
      <c r="AB477" s="53" t="s">
        <v>180</v>
      </c>
      <c r="AC477" s="53" t="s">
        <v>181</v>
      </c>
      <c r="AD477" s="53" t="s">
        <v>182</v>
      </c>
      <c r="AE477" s="53" t="s">
        <v>183</v>
      </c>
      <c r="AF477" s="53" t="s">
        <v>141</v>
      </c>
      <c r="AG477" s="53" t="s">
        <v>142</v>
      </c>
      <c r="AH477" s="53" t="s">
        <v>143</v>
      </c>
      <c r="AI477" s="53" t="s">
        <v>144</v>
      </c>
      <c r="AJ477" s="53" t="s">
        <v>184</v>
      </c>
      <c r="AK477" s="53" t="s">
        <v>185</v>
      </c>
      <c r="AL477" s="53" t="s">
        <v>186</v>
      </c>
      <c r="AM477" s="53" t="s">
        <v>187</v>
      </c>
      <c r="AN477" s="53" t="s">
        <v>188</v>
      </c>
      <c r="AO477" s="53" t="s">
        <v>189</v>
      </c>
      <c r="AP477" s="53" t="s">
        <v>190</v>
      </c>
      <c r="AQ477" s="53" t="s">
        <v>145</v>
      </c>
      <c r="AR477" s="53" t="s">
        <v>146</v>
      </c>
      <c r="AS477" s="53" t="s">
        <v>147</v>
      </c>
      <c r="AT477" s="54" t="s">
        <v>191</v>
      </c>
    </row>
    <row r="478" spans="1:46" x14ac:dyDescent="0.2">
      <c r="A478" s="55" t="s">
        <v>290</v>
      </c>
      <c r="B478" s="56">
        <v>46</v>
      </c>
      <c r="C478" s="56">
        <v>8</v>
      </c>
      <c r="D478" s="56">
        <v>31</v>
      </c>
      <c r="E478" s="56">
        <v>22</v>
      </c>
      <c r="F478" s="56">
        <v>47</v>
      </c>
      <c r="G478" s="56">
        <v>54</v>
      </c>
      <c r="H478" s="56">
        <v>30</v>
      </c>
      <c r="I478" s="56">
        <v>68</v>
      </c>
      <c r="J478" s="56">
        <v>24</v>
      </c>
      <c r="K478" s="56">
        <v>94</v>
      </c>
      <c r="L478" s="56">
        <v>24</v>
      </c>
      <c r="M478" s="56">
        <v>35</v>
      </c>
      <c r="N478" s="56">
        <v>180</v>
      </c>
      <c r="O478" s="56">
        <v>16</v>
      </c>
      <c r="P478" s="56">
        <v>13</v>
      </c>
      <c r="Q478" s="56">
        <v>18</v>
      </c>
      <c r="R478" s="56">
        <v>44</v>
      </c>
      <c r="S478" s="56">
        <v>11</v>
      </c>
      <c r="T478" s="56">
        <v>9</v>
      </c>
      <c r="U478" s="56">
        <v>10</v>
      </c>
      <c r="V478" s="56">
        <v>3</v>
      </c>
      <c r="W478" s="56">
        <v>6</v>
      </c>
      <c r="X478" s="56">
        <v>0</v>
      </c>
      <c r="Y478" s="56">
        <v>23</v>
      </c>
      <c r="Z478" s="56">
        <v>0</v>
      </c>
      <c r="AA478" s="56">
        <v>43</v>
      </c>
      <c r="AB478" s="56">
        <v>52</v>
      </c>
      <c r="AC478" s="56">
        <v>37</v>
      </c>
      <c r="AD478" s="56">
        <v>79</v>
      </c>
      <c r="AE478" s="56">
        <v>47</v>
      </c>
      <c r="AF478" s="56">
        <v>49</v>
      </c>
      <c r="AG478" s="56">
        <v>28</v>
      </c>
      <c r="AH478" s="56">
        <v>24</v>
      </c>
      <c r="AI478" s="56">
        <v>67</v>
      </c>
      <c r="AJ478" s="56">
        <v>13</v>
      </c>
      <c r="AK478" s="56">
        <v>1</v>
      </c>
      <c r="AL478" s="56">
        <v>8</v>
      </c>
      <c r="AM478" s="56">
        <v>7</v>
      </c>
      <c r="AN478" s="56">
        <v>4</v>
      </c>
      <c r="AO478" s="56">
        <v>21</v>
      </c>
      <c r="AP478" s="56">
        <v>20</v>
      </c>
      <c r="AQ478" s="56">
        <v>3</v>
      </c>
      <c r="AR478" s="56">
        <v>51</v>
      </c>
      <c r="AS478" s="56">
        <v>11</v>
      </c>
      <c r="AT478" s="57">
        <v>1381</v>
      </c>
    </row>
    <row r="479" spans="1:46" x14ac:dyDescent="0.2">
      <c r="A479" s="55" t="s">
        <v>291</v>
      </c>
      <c r="B479" s="56">
        <v>802</v>
      </c>
      <c r="C479" s="56">
        <v>105</v>
      </c>
      <c r="D479" s="56">
        <v>192</v>
      </c>
      <c r="E479" s="56">
        <v>216</v>
      </c>
      <c r="F479" s="56">
        <v>287</v>
      </c>
      <c r="G479" s="56">
        <v>362</v>
      </c>
      <c r="H479" s="56">
        <v>392</v>
      </c>
      <c r="I479" s="56">
        <v>512</v>
      </c>
      <c r="J479" s="56">
        <v>344</v>
      </c>
      <c r="K479" s="56">
        <v>637</v>
      </c>
      <c r="L479" s="56">
        <v>333</v>
      </c>
      <c r="M479" s="56">
        <v>532</v>
      </c>
      <c r="N479" s="56">
        <v>553</v>
      </c>
      <c r="O479" s="56">
        <v>192</v>
      </c>
      <c r="P479" s="56">
        <v>210</v>
      </c>
      <c r="Q479" s="56">
        <v>145</v>
      </c>
      <c r="R479" s="56">
        <v>333</v>
      </c>
      <c r="S479" s="56">
        <v>113</v>
      </c>
      <c r="T479" s="56">
        <v>167</v>
      </c>
      <c r="U479" s="56">
        <v>124</v>
      </c>
      <c r="V479" s="56">
        <v>62</v>
      </c>
      <c r="W479" s="56">
        <v>57</v>
      </c>
      <c r="X479" s="56">
        <v>73</v>
      </c>
      <c r="Y479" s="56">
        <v>295</v>
      </c>
      <c r="Z479" s="56">
        <v>21</v>
      </c>
      <c r="AA479" s="56">
        <v>168</v>
      </c>
      <c r="AB479" s="56">
        <v>284</v>
      </c>
      <c r="AC479" s="56">
        <v>284</v>
      </c>
      <c r="AD479" s="56">
        <v>319</v>
      </c>
      <c r="AE479" s="56">
        <v>400</v>
      </c>
      <c r="AF479" s="56">
        <v>234</v>
      </c>
      <c r="AG479" s="56">
        <v>195</v>
      </c>
      <c r="AH479" s="56">
        <v>159</v>
      </c>
      <c r="AI479" s="56">
        <v>828</v>
      </c>
      <c r="AJ479" s="56">
        <v>101</v>
      </c>
      <c r="AK479" s="56">
        <v>11</v>
      </c>
      <c r="AL479" s="56">
        <v>77</v>
      </c>
      <c r="AM479" s="56">
        <v>263</v>
      </c>
      <c r="AN479" s="56">
        <v>41</v>
      </c>
      <c r="AO479" s="56">
        <v>165</v>
      </c>
      <c r="AP479" s="56">
        <v>201</v>
      </c>
      <c r="AQ479" s="56">
        <v>60</v>
      </c>
      <c r="AR479" s="56">
        <v>239</v>
      </c>
      <c r="AS479" s="56">
        <v>52</v>
      </c>
      <c r="AT479" s="57">
        <v>11140</v>
      </c>
    </row>
    <row r="480" spans="1:46" x14ac:dyDescent="0.2">
      <c r="A480" s="55" t="s">
        <v>292</v>
      </c>
      <c r="B480" s="56">
        <v>22</v>
      </c>
      <c r="C480" s="56">
        <v>3</v>
      </c>
      <c r="D480" s="56">
        <v>4</v>
      </c>
      <c r="E480" s="56">
        <v>1</v>
      </c>
      <c r="F480" s="56">
        <v>12</v>
      </c>
      <c r="G480" s="56">
        <v>8</v>
      </c>
      <c r="H480" s="56">
        <v>9</v>
      </c>
      <c r="I480" s="56">
        <v>3</v>
      </c>
      <c r="J480" s="56">
        <v>5</v>
      </c>
      <c r="K480" s="56">
        <v>4</v>
      </c>
      <c r="L480" s="56">
        <v>5</v>
      </c>
      <c r="M480" s="56">
        <v>7</v>
      </c>
      <c r="N480" s="56">
        <v>12</v>
      </c>
      <c r="O480" s="56">
        <v>5</v>
      </c>
      <c r="P480" s="56">
        <v>5</v>
      </c>
      <c r="Q480" s="56">
        <v>3</v>
      </c>
      <c r="R480" s="56">
        <v>11</v>
      </c>
      <c r="S480" s="56">
        <v>0</v>
      </c>
      <c r="T480" s="56">
        <v>4</v>
      </c>
      <c r="U480" s="56">
        <v>1</v>
      </c>
      <c r="V480" s="56">
        <v>0</v>
      </c>
      <c r="W480" s="56">
        <v>5</v>
      </c>
      <c r="X480" s="56">
        <v>4</v>
      </c>
      <c r="Y480" s="56">
        <v>6</v>
      </c>
      <c r="Z480" s="56">
        <v>4</v>
      </c>
      <c r="AA480" s="56">
        <v>5</v>
      </c>
      <c r="AB480" s="56">
        <v>5</v>
      </c>
      <c r="AC480" s="56">
        <v>9</v>
      </c>
      <c r="AD480" s="56">
        <v>22</v>
      </c>
      <c r="AE480" s="56">
        <v>24</v>
      </c>
      <c r="AF480" s="56">
        <v>9</v>
      </c>
      <c r="AG480" s="56">
        <v>3</v>
      </c>
      <c r="AH480" s="56">
        <v>4</v>
      </c>
      <c r="AI480" s="56">
        <v>31</v>
      </c>
      <c r="AJ480" s="56">
        <v>1</v>
      </c>
      <c r="AK480" s="56">
        <v>0</v>
      </c>
      <c r="AL480" s="56">
        <v>1</v>
      </c>
      <c r="AM480" s="56">
        <v>5</v>
      </c>
      <c r="AN480" s="56">
        <v>0</v>
      </c>
      <c r="AO480" s="56">
        <v>5</v>
      </c>
      <c r="AP480" s="56">
        <v>3</v>
      </c>
      <c r="AQ480" s="56">
        <v>2</v>
      </c>
      <c r="AR480" s="56">
        <v>2</v>
      </c>
      <c r="AS480" s="56">
        <v>1</v>
      </c>
      <c r="AT480" s="57">
        <v>275</v>
      </c>
    </row>
    <row r="481" spans="1:46" x14ac:dyDescent="0.2">
      <c r="A481" s="58" t="s">
        <v>191</v>
      </c>
      <c r="B481" s="57">
        <v>870</v>
      </c>
      <c r="C481" s="57">
        <v>116</v>
      </c>
      <c r="D481" s="57">
        <v>227</v>
      </c>
      <c r="E481" s="57">
        <v>239</v>
      </c>
      <c r="F481" s="57">
        <v>346</v>
      </c>
      <c r="G481" s="57">
        <v>424</v>
      </c>
      <c r="H481" s="57">
        <v>431</v>
      </c>
      <c r="I481" s="57">
        <v>583</v>
      </c>
      <c r="J481" s="57">
        <v>373</v>
      </c>
      <c r="K481" s="57">
        <v>735</v>
      </c>
      <c r="L481" s="57">
        <v>362</v>
      </c>
      <c r="M481" s="57">
        <v>574</v>
      </c>
      <c r="N481" s="57">
        <v>745</v>
      </c>
      <c r="O481" s="57">
        <v>213</v>
      </c>
      <c r="P481" s="57">
        <v>228</v>
      </c>
      <c r="Q481" s="57">
        <v>166</v>
      </c>
      <c r="R481" s="57">
        <v>388</v>
      </c>
      <c r="S481" s="57">
        <v>124</v>
      </c>
      <c r="T481" s="57">
        <v>180</v>
      </c>
      <c r="U481" s="57">
        <v>135</v>
      </c>
      <c r="V481" s="57">
        <v>65</v>
      </c>
      <c r="W481" s="57">
        <v>68</v>
      </c>
      <c r="X481" s="57">
        <v>77</v>
      </c>
      <c r="Y481" s="57">
        <v>324</v>
      </c>
      <c r="Z481" s="57">
        <v>25</v>
      </c>
      <c r="AA481" s="57">
        <v>216</v>
      </c>
      <c r="AB481" s="57">
        <v>341</v>
      </c>
      <c r="AC481" s="57">
        <v>330</v>
      </c>
      <c r="AD481" s="57">
        <v>420</v>
      </c>
      <c r="AE481" s="57">
        <v>471</v>
      </c>
      <c r="AF481" s="57">
        <v>292</v>
      </c>
      <c r="AG481" s="57">
        <v>226</v>
      </c>
      <c r="AH481" s="57">
        <v>187</v>
      </c>
      <c r="AI481" s="57">
        <v>926</v>
      </c>
      <c r="AJ481" s="57">
        <v>115</v>
      </c>
      <c r="AK481" s="57">
        <v>12</v>
      </c>
      <c r="AL481" s="57">
        <v>86</v>
      </c>
      <c r="AM481" s="57">
        <v>275</v>
      </c>
      <c r="AN481" s="57">
        <v>45</v>
      </c>
      <c r="AO481" s="57">
        <v>191</v>
      </c>
      <c r="AP481" s="57">
        <v>224</v>
      </c>
      <c r="AQ481" s="57">
        <v>65</v>
      </c>
      <c r="AR481" s="57">
        <v>292</v>
      </c>
      <c r="AS481" s="57">
        <v>64</v>
      </c>
      <c r="AT481" s="57">
        <v>12796</v>
      </c>
    </row>
    <row r="482" spans="1:46" x14ac:dyDescent="0.2">
      <c r="A482" s="59" t="s">
        <v>197</v>
      </c>
    </row>
    <row r="483" spans="1:46" x14ac:dyDescent="0.2">
      <c r="A483" s="59" t="s">
        <v>253</v>
      </c>
    </row>
    <row r="485" spans="1:46" x14ac:dyDescent="0.2">
      <c r="A485" s="50" t="s">
        <v>293</v>
      </c>
    </row>
    <row r="486" spans="1:46" x14ac:dyDescent="0.2">
      <c r="A486" s="51" t="s">
        <v>288</v>
      </c>
    </row>
    <row r="487" spans="1:46" x14ac:dyDescent="0.2">
      <c r="A487" s="52" t="s">
        <v>200</v>
      </c>
    </row>
    <row r="488" spans="1:46" x14ac:dyDescent="0.2">
      <c r="A488" s="219" t="s">
        <v>289</v>
      </c>
      <c r="B488" s="221" t="s">
        <v>155</v>
      </c>
      <c r="C488" s="222"/>
      <c r="D488" s="222"/>
      <c r="E488" s="222"/>
      <c r="F488" s="222"/>
      <c r="G488" s="222"/>
      <c r="H488" s="222"/>
      <c r="I488" s="222"/>
      <c r="J488" s="222"/>
      <c r="K488" s="222"/>
      <c r="L488" s="222"/>
      <c r="M488" s="222"/>
      <c r="N488" s="222"/>
      <c r="O488" s="222"/>
      <c r="P488" s="222"/>
      <c r="Q488" s="222"/>
      <c r="R488" s="222"/>
      <c r="S488" s="222"/>
      <c r="T488" s="222"/>
      <c r="U488" s="222"/>
      <c r="V488" s="222"/>
      <c r="W488" s="222"/>
      <c r="X488" s="222"/>
      <c r="Y488" s="222"/>
      <c r="Z488" s="222"/>
      <c r="AA488" s="222"/>
      <c r="AB488" s="222"/>
      <c r="AC488" s="222"/>
      <c r="AD488" s="222"/>
      <c r="AE488" s="222"/>
      <c r="AF488" s="222"/>
      <c r="AG488" s="222"/>
      <c r="AH488" s="222"/>
      <c r="AI488" s="222"/>
      <c r="AJ488" s="222"/>
      <c r="AK488" s="222"/>
      <c r="AL488" s="222"/>
      <c r="AM488" s="222"/>
      <c r="AN488" s="222"/>
      <c r="AO488" s="222"/>
      <c r="AP488" s="222"/>
      <c r="AQ488" s="222"/>
      <c r="AR488" s="222"/>
      <c r="AS488" s="222"/>
      <c r="AT488" s="223"/>
    </row>
    <row r="489" spans="1:46" ht="120" x14ac:dyDescent="0.2">
      <c r="A489" s="220"/>
      <c r="B489" s="53" t="s">
        <v>156</v>
      </c>
      <c r="C489" s="53" t="s">
        <v>157</v>
      </c>
      <c r="D489" s="53" t="s">
        <v>158</v>
      </c>
      <c r="E489" s="53" t="s">
        <v>159</v>
      </c>
      <c r="F489" s="53" t="s">
        <v>160</v>
      </c>
      <c r="G489" s="53" t="s">
        <v>161</v>
      </c>
      <c r="H489" s="53" t="s">
        <v>162</v>
      </c>
      <c r="I489" s="53" t="s">
        <v>163</v>
      </c>
      <c r="J489" s="53" t="s">
        <v>164</v>
      </c>
      <c r="K489" s="53" t="s">
        <v>165</v>
      </c>
      <c r="L489" s="53" t="s">
        <v>166</v>
      </c>
      <c r="M489" s="53" t="s">
        <v>167</v>
      </c>
      <c r="N489" s="53" t="s">
        <v>168</v>
      </c>
      <c r="O489" s="53" t="s">
        <v>169</v>
      </c>
      <c r="P489" s="53" t="s">
        <v>170</v>
      </c>
      <c r="Q489" s="53" t="s">
        <v>171</v>
      </c>
      <c r="R489" s="53" t="s">
        <v>172</v>
      </c>
      <c r="S489" s="53" t="s">
        <v>173</v>
      </c>
      <c r="T489" s="53" t="s">
        <v>174</v>
      </c>
      <c r="U489" s="53" t="s">
        <v>175</v>
      </c>
      <c r="V489" s="53" t="s">
        <v>139</v>
      </c>
      <c r="W489" s="53" t="s">
        <v>140</v>
      </c>
      <c r="X489" s="53" t="s">
        <v>176</v>
      </c>
      <c r="Y489" s="53" t="s">
        <v>177</v>
      </c>
      <c r="Z489" s="53" t="s">
        <v>178</v>
      </c>
      <c r="AA489" s="53" t="s">
        <v>179</v>
      </c>
      <c r="AB489" s="53" t="s">
        <v>180</v>
      </c>
      <c r="AC489" s="53" t="s">
        <v>181</v>
      </c>
      <c r="AD489" s="53" t="s">
        <v>182</v>
      </c>
      <c r="AE489" s="53" t="s">
        <v>183</v>
      </c>
      <c r="AF489" s="53" t="s">
        <v>141</v>
      </c>
      <c r="AG489" s="53" t="s">
        <v>142</v>
      </c>
      <c r="AH489" s="53" t="s">
        <v>143</v>
      </c>
      <c r="AI489" s="53" t="s">
        <v>144</v>
      </c>
      <c r="AJ489" s="53" t="s">
        <v>184</v>
      </c>
      <c r="AK489" s="53" t="s">
        <v>185</v>
      </c>
      <c r="AL489" s="53" t="s">
        <v>186</v>
      </c>
      <c r="AM489" s="53" t="s">
        <v>187</v>
      </c>
      <c r="AN489" s="53" t="s">
        <v>188</v>
      </c>
      <c r="AO489" s="53" t="s">
        <v>189</v>
      </c>
      <c r="AP489" s="53" t="s">
        <v>190</v>
      </c>
      <c r="AQ489" s="53" t="s">
        <v>145</v>
      </c>
      <c r="AR489" s="53" t="s">
        <v>146</v>
      </c>
      <c r="AS489" s="53" t="s">
        <v>147</v>
      </c>
      <c r="AT489" s="54" t="s">
        <v>191</v>
      </c>
    </row>
    <row r="490" spans="1:46" x14ac:dyDescent="0.2">
      <c r="A490" s="55" t="s">
        <v>290</v>
      </c>
      <c r="B490" s="56">
        <v>5.3</v>
      </c>
      <c r="C490" s="56">
        <v>6.9</v>
      </c>
      <c r="D490" s="56">
        <v>13.7</v>
      </c>
      <c r="E490" s="56">
        <v>9.1999999999999993</v>
      </c>
      <c r="F490" s="56">
        <v>13.6</v>
      </c>
      <c r="G490" s="56">
        <v>12.7</v>
      </c>
      <c r="H490" s="56">
        <v>7</v>
      </c>
      <c r="I490" s="56">
        <v>11.7</v>
      </c>
      <c r="J490" s="56">
        <v>6.4</v>
      </c>
      <c r="K490" s="56">
        <v>12.8</v>
      </c>
      <c r="L490" s="56">
        <v>6.6</v>
      </c>
      <c r="M490" s="56">
        <v>6.1</v>
      </c>
      <c r="N490" s="56">
        <v>24.2</v>
      </c>
      <c r="O490" s="56">
        <v>7.5</v>
      </c>
      <c r="P490" s="56">
        <v>5.7</v>
      </c>
      <c r="Q490" s="56">
        <v>10.8</v>
      </c>
      <c r="R490" s="56">
        <v>11.3</v>
      </c>
      <c r="S490" s="56">
        <v>8.9</v>
      </c>
      <c r="T490" s="56">
        <v>5</v>
      </c>
      <c r="U490" s="56">
        <v>7.4</v>
      </c>
      <c r="V490" s="56">
        <v>4.5999999999999996</v>
      </c>
      <c r="W490" s="56">
        <v>8.8000000000000007</v>
      </c>
      <c r="X490" s="56">
        <v>0</v>
      </c>
      <c r="Y490" s="56">
        <v>7.1</v>
      </c>
      <c r="Z490" s="56">
        <v>0</v>
      </c>
      <c r="AA490" s="56">
        <v>19.899999999999999</v>
      </c>
      <c r="AB490" s="56">
        <v>15.2</v>
      </c>
      <c r="AC490" s="56">
        <v>11.2</v>
      </c>
      <c r="AD490" s="56">
        <v>18.8</v>
      </c>
      <c r="AE490" s="56">
        <v>10</v>
      </c>
      <c r="AF490" s="56">
        <v>16.8</v>
      </c>
      <c r="AG490" s="56">
        <v>12.4</v>
      </c>
      <c r="AH490" s="56">
        <v>12.8</v>
      </c>
      <c r="AI490" s="56">
        <v>7.2</v>
      </c>
      <c r="AJ490" s="56">
        <v>11.3</v>
      </c>
      <c r="AK490" s="56">
        <v>8.3000000000000007</v>
      </c>
      <c r="AL490" s="56">
        <v>9.3000000000000007</v>
      </c>
      <c r="AM490" s="56">
        <v>2.5</v>
      </c>
      <c r="AN490" s="56">
        <v>8.9</v>
      </c>
      <c r="AO490" s="56">
        <v>11</v>
      </c>
      <c r="AP490" s="56">
        <v>8.9</v>
      </c>
      <c r="AQ490" s="56">
        <v>4.5999999999999996</v>
      </c>
      <c r="AR490" s="56">
        <v>17.5</v>
      </c>
      <c r="AS490" s="56">
        <v>17.2</v>
      </c>
      <c r="AT490" s="57">
        <v>10.8</v>
      </c>
    </row>
    <row r="491" spans="1:46" x14ac:dyDescent="0.2">
      <c r="A491" s="55" t="s">
        <v>291</v>
      </c>
      <c r="B491" s="56">
        <v>92.2</v>
      </c>
      <c r="C491" s="56">
        <v>90.5</v>
      </c>
      <c r="D491" s="56">
        <v>84.6</v>
      </c>
      <c r="E491" s="56">
        <v>90.4</v>
      </c>
      <c r="F491" s="56">
        <v>82.9</v>
      </c>
      <c r="G491" s="56">
        <v>85.4</v>
      </c>
      <c r="H491" s="56">
        <v>91</v>
      </c>
      <c r="I491" s="56">
        <v>87.8</v>
      </c>
      <c r="J491" s="56">
        <v>92.2</v>
      </c>
      <c r="K491" s="56">
        <v>86.7</v>
      </c>
      <c r="L491" s="56">
        <v>92</v>
      </c>
      <c r="M491" s="56">
        <v>92.7</v>
      </c>
      <c r="N491" s="56">
        <v>74.2</v>
      </c>
      <c r="O491" s="56">
        <v>90.1</v>
      </c>
      <c r="P491" s="56">
        <v>92.1</v>
      </c>
      <c r="Q491" s="56">
        <v>87.3</v>
      </c>
      <c r="R491" s="56">
        <v>85.8</v>
      </c>
      <c r="S491" s="56">
        <v>91.1</v>
      </c>
      <c r="T491" s="56">
        <v>92.8</v>
      </c>
      <c r="U491" s="56">
        <v>91.9</v>
      </c>
      <c r="V491" s="56">
        <v>95.4</v>
      </c>
      <c r="W491" s="56">
        <v>83.8</v>
      </c>
      <c r="X491" s="56">
        <v>94.8</v>
      </c>
      <c r="Y491" s="56">
        <v>91</v>
      </c>
      <c r="Z491" s="56">
        <v>84</v>
      </c>
      <c r="AA491" s="56">
        <v>77.8</v>
      </c>
      <c r="AB491" s="56">
        <v>83.3</v>
      </c>
      <c r="AC491" s="56">
        <v>86.1</v>
      </c>
      <c r="AD491" s="56">
        <v>76</v>
      </c>
      <c r="AE491" s="56">
        <v>84.9</v>
      </c>
      <c r="AF491" s="56">
        <v>80.099999999999994</v>
      </c>
      <c r="AG491" s="56">
        <v>86.3</v>
      </c>
      <c r="AH491" s="56">
        <v>85</v>
      </c>
      <c r="AI491" s="56">
        <v>89.4</v>
      </c>
      <c r="AJ491" s="56">
        <v>87.8</v>
      </c>
      <c r="AK491" s="56">
        <v>91.7</v>
      </c>
      <c r="AL491" s="56">
        <v>89.5</v>
      </c>
      <c r="AM491" s="56">
        <v>95.6</v>
      </c>
      <c r="AN491" s="56">
        <v>91.1</v>
      </c>
      <c r="AO491" s="56">
        <v>86.4</v>
      </c>
      <c r="AP491" s="56">
        <v>89.7</v>
      </c>
      <c r="AQ491" s="56">
        <v>92.3</v>
      </c>
      <c r="AR491" s="56">
        <v>81.8</v>
      </c>
      <c r="AS491" s="56">
        <v>81.3</v>
      </c>
      <c r="AT491" s="57">
        <v>87.1</v>
      </c>
    </row>
    <row r="492" spans="1:46" x14ac:dyDescent="0.2">
      <c r="A492" s="55" t="s">
        <v>292</v>
      </c>
      <c r="B492" s="56">
        <v>2.5</v>
      </c>
      <c r="C492" s="56">
        <v>2.6</v>
      </c>
      <c r="D492" s="56">
        <v>1.8</v>
      </c>
      <c r="E492" s="56">
        <v>0.4</v>
      </c>
      <c r="F492" s="56">
        <v>3.5</v>
      </c>
      <c r="G492" s="56">
        <v>1.9</v>
      </c>
      <c r="H492" s="56">
        <v>2.1</v>
      </c>
      <c r="I492" s="56">
        <v>0.5</v>
      </c>
      <c r="J492" s="56">
        <v>1.3</v>
      </c>
      <c r="K492" s="56">
        <v>0.5</v>
      </c>
      <c r="L492" s="56">
        <v>1.4</v>
      </c>
      <c r="M492" s="56">
        <v>1.2</v>
      </c>
      <c r="N492" s="56">
        <v>1.6</v>
      </c>
      <c r="O492" s="56">
        <v>2.2999999999999998</v>
      </c>
      <c r="P492" s="56">
        <v>2.2000000000000002</v>
      </c>
      <c r="Q492" s="56">
        <v>1.8</v>
      </c>
      <c r="R492" s="56">
        <v>2.8</v>
      </c>
      <c r="S492" s="56">
        <v>0</v>
      </c>
      <c r="T492" s="56">
        <v>2.2000000000000002</v>
      </c>
      <c r="U492" s="56">
        <v>0.7</v>
      </c>
      <c r="V492" s="56">
        <v>0</v>
      </c>
      <c r="W492" s="56">
        <v>7.4</v>
      </c>
      <c r="X492" s="56">
        <v>5.2</v>
      </c>
      <c r="Y492" s="56">
        <v>1.9</v>
      </c>
      <c r="Z492" s="56">
        <v>16</v>
      </c>
      <c r="AA492" s="56">
        <v>2.2999999999999998</v>
      </c>
      <c r="AB492" s="56">
        <v>1.5</v>
      </c>
      <c r="AC492" s="56">
        <v>2.7</v>
      </c>
      <c r="AD492" s="56">
        <v>5.2</v>
      </c>
      <c r="AE492" s="56">
        <v>5.0999999999999996</v>
      </c>
      <c r="AF492" s="56">
        <v>3.1</v>
      </c>
      <c r="AG492" s="56">
        <v>1.3</v>
      </c>
      <c r="AH492" s="56">
        <v>2.1</v>
      </c>
      <c r="AI492" s="56">
        <v>3.3</v>
      </c>
      <c r="AJ492" s="56">
        <v>0.9</v>
      </c>
      <c r="AK492" s="56">
        <v>0</v>
      </c>
      <c r="AL492" s="56">
        <v>1.2</v>
      </c>
      <c r="AM492" s="56">
        <v>1.8</v>
      </c>
      <c r="AN492" s="56">
        <v>0</v>
      </c>
      <c r="AO492" s="56">
        <v>2.6</v>
      </c>
      <c r="AP492" s="56">
        <v>1.3</v>
      </c>
      <c r="AQ492" s="56">
        <v>3.1</v>
      </c>
      <c r="AR492" s="56">
        <v>0.7</v>
      </c>
      <c r="AS492" s="56">
        <v>1.6</v>
      </c>
      <c r="AT492" s="57">
        <v>2.1</v>
      </c>
    </row>
    <row r="493" spans="1:46" x14ac:dyDescent="0.2">
      <c r="A493" s="58" t="s">
        <v>191</v>
      </c>
      <c r="B493" s="57">
        <v>100</v>
      </c>
      <c r="C493" s="57">
        <v>100</v>
      </c>
      <c r="D493" s="57">
        <v>100</v>
      </c>
      <c r="E493" s="57">
        <v>100</v>
      </c>
      <c r="F493" s="57">
        <v>100</v>
      </c>
      <c r="G493" s="57">
        <v>100</v>
      </c>
      <c r="H493" s="57">
        <v>100</v>
      </c>
      <c r="I493" s="57">
        <v>100</v>
      </c>
      <c r="J493" s="57">
        <v>100</v>
      </c>
      <c r="K493" s="57">
        <v>100</v>
      </c>
      <c r="L493" s="57">
        <v>100</v>
      </c>
      <c r="M493" s="57">
        <v>100</v>
      </c>
      <c r="N493" s="57">
        <v>100</v>
      </c>
      <c r="O493" s="57">
        <v>100</v>
      </c>
      <c r="P493" s="57">
        <v>100</v>
      </c>
      <c r="Q493" s="57">
        <v>100</v>
      </c>
      <c r="R493" s="57">
        <v>100</v>
      </c>
      <c r="S493" s="57">
        <v>100</v>
      </c>
      <c r="T493" s="57">
        <v>100</v>
      </c>
      <c r="U493" s="57">
        <v>100</v>
      </c>
      <c r="V493" s="57">
        <v>100</v>
      </c>
      <c r="W493" s="57">
        <v>100</v>
      </c>
      <c r="X493" s="57">
        <v>100</v>
      </c>
      <c r="Y493" s="57">
        <v>100</v>
      </c>
      <c r="Z493" s="57">
        <v>100</v>
      </c>
      <c r="AA493" s="57">
        <v>100</v>
      </c>
      <c r="AB493" s="57">
        <v>100</v>
      </c>
      <c r="AC493" s="57">
        <v>100</v>
      </c>
      <c r="AD493" s="57">
        <v>100</v>
      </c>
      <c r="AE493" s="57">
        <v>100</v>
      </c>
      <c r="AF493" s="57">
        <v>100</v>
      </c>
      <c r="AG493" s="57">
        <v>100</v>
      </c>
      <c r="AH493" s="57">
        <v>100</v>
      </c>
      <c r="AI493" s="57">
        <v>100</v>
      </c>
      <c r="AJ493" s="57">
        <v>100</v>
      </c>
      <c r="AK493" s="57">
        <v>100</v>
      </c>
      <c r="AL493" s="57">
        <v>100</v>
      </c>
      <c r="AM493" s="57">
        <v>100</v>
      </c>
      <c r="AN493" s="57">
        <v>100</v>
      </c>
      <c r="AO493" s="57">
        <v>100</v>
      </c>
      <c r="AP493" s="57">
        <v>100</v>
      </c>
      <c r="AQ493" s="57">
        <v>100</v>
      </c>
      <c r="AR493" s="57">
        <v>100</v>
      </c>
      <c r="AS493" s="57">
        <v>100</v>
      </c>
      <c r="AT493" s="57">
        <v>100</v>
      </c>
    </row>
    <row r="494" spans="1:46" x14ac:dyDescent="0.2">
      <c r="A494" s="59" t="s">
        <v>197</v>
      </c>
    </row>
    <row r="495" spans="1:46" x14ac:dyDescent="0.2">
      <c r="A495" s="59" t="s">
        <v>253</v>
      </c>
    </row>
    <row r="497" spans="1:1" x14ac:dyDescent="0.2">
      <c r="A497" s="51" t="s">
        <v>294</v>
      </c>
    </row>
  </sheetData>
  <mergeCells count="72">
    <mergeCell ref="A465:A466"/>
    <mergeCell ref="B465:AT465"/>
    <mergeCell ref="A476:A477"/>
    <mergeCell ref="B476:AT476"/>
    <mergeCell ref="A488:A489"/>
    <mergeCell ref="B488:AT488"/>
    <mergeCell ref="A432:A433"/>
    <mergeCell ref="B432:AT432"/>
    <mergeCell ref="A443:A444"/>
    <mergeCell ref="B443:AT443"/>
    <mergeCell ref="A454:A455"/>
    <mergeCell ref="B454:AT454"/>
    <mergeCell ref="A399:A400"/>
    <mergeCell ref="B399:AT399"/>
    <mergeCell ref="A410:A411"/>
    <mergeCell ref="B410:AT410"/>
    <mergeCell ref="A421:A422"/>
    <mergeCell ref="B421:AT421"/>
    <mergeCell ref="A366:A367"/>
    <mergeCell ref="B366:AT366"/>
    <mergeCell ref="A377:A378"/>
    <mergeCell ref="B377:AT377"/>
    <mergeCell ref="A388:A389"/>
    <mergeCell ref="B388:AT388"/>
    <mergeCell ref="A333:A334"/>
    <mergeCell ref="B333:AT333"/>
    <mergeCell ref="A344:A345"/>
    <mergeCell ref="B344:AT344"/>
    <mergeCell ref="A355:A356"/>
    <mergeCell ref="B355:AT355"/>
    <mergeCell ref="A300:A301"/>
    <mergeCell ref="B300:AT300"/>
    <mergeCell ref="A311:A312"/>
    <mergeCell ref="B311:AT311"/>
    <mergeCell ref="A322:A323"/>
    <mergeCell ref="B322:AT322"/>
    <mergeCell ref="A262:A263"/>
    <mergeCell ref="B262:AT262"/>
    <mergeCell ref="A276:A277"/>
    <mergeCell ref="B276:AT276"/>
    <mergeCell ref="A287:A288"/>
    <mergeCell ref="B287:AT287"/>
    <mergeCell ref="A229:A230"/>
    <mergeCell ref="B229:AT229"/>
    <mergeCell ref="A240:A241"/>
    <mergeCell ref="B240:AT240"/>
    <mergeCell ref="A251:A252"/>
    <mergeCell ref="B251:AT251"/>
    <mergeCell ref="A196:A197"/>
    <mergeCell ref="B196:AT196"/>
    <mergeCell ref="A207:A208"/>
    <mergeCell ref="B207:AT207"/>
    <mergeCell ref="A218:A219"/>
    <mergeCell ref="B218:AT218"/>
    <mergeCell ref="A163:A164"/>
    <mergeCell ref="B163:AT163"/>
    <mergeCell ref="A174:A175"/>
    <mergeCell ref="B174:AT174"/>
    <mergeCell ref="A185:A186"/>
    <mergeCell ref="B185:AT185"/>
    <mergeCell ref="A88:A89"/>
    <mergeCell ref="B88:AT88"/>
    <mergeCell ref="A141:A142"/>
    <mergeCell ref="B141:AT141"/>
    <mergeCell ref="A152:A153"/>
    <mergeCell ref="B152:AT152"/>
    <mergeCell ref="A7:A8"/>
    <mergeCell ref="B7:AT7"/>
    <mergeCell ref="A21:A22"/>
    <mergeCell ref="B21:AT21"/>
    <mergeCell ref="A35:A36"/>
    <mergeCell ref="B35:AT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6"/>
  <sheetViews>
    <sheetView zoomScale="85" zoomScaleNormal="85" workbookViewId="0">
      <pane xSplit="3" ySplit="2" topLeftCell="D3" activePane="bottomRight" state="frozen"/>
      <selection pane="topRight" activeCell="F1" sqref="F1"/>
      <selection pane="bottomLeft" activeCell="A10" sqref="A10"/>
      <selection pane="bottomRight" activeCell="AX2" sqref="AX2"/>
    </sheetView>
  </sheetViews>
  <sheetFormatPr defaultRowHeight="15" x14ac:dyDescent="0.25"/>
  <cols>
    <col min="1" max="1" width="11.28515625" style="128" customWidth="1"/>
    <col min="2" max="2" width="55" style="83" customWidth="1"/>
    <col min="3" max="3" width="16.140625" style="83" customWidth="1"/>
    <col min="4" max="47" width="11.7109375" customWidth="1"/>
  </cols>
  <sheetData>
    <row r="1" spans="1:47" x14ac:dyDescent="0.25">
      <c r="A1" s="83"/>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row>
    <row r="2" spans="1:47" s="85" customFormat="1" ht="68.25" customHeight="1" x14ac:dyDescent="0.25">
      <c r="A2" s="84"/>
      <c r="B2" s="84"/>
      <c r="C2" s="84"/>
      <c r="D2" s="129" t="s">
        <v>119</v>
      </c>
      <c r="E2" s="129" t="s">
        <v>120</v>
      </c>
      <c r="F2" s="129" t="s">
        <v>121</v>
      </c>
      <c r="G2" s="71" t="s">
        <v>122</v>
      </c>
      <c r="H2" s="71" t="s">
        <v>123</v>
      </c>
      <c r="I2" s="71" t="s">
        <v>124</v>
      </c>
      <c r="J2" s="71" t="s">
        <v>125</v>
      </c>
      <c r="K2" s="71" t="s">
        <v>126</v>
      </c>
      <c r="L2" s="71" t="s">
        <v>127</v>
      </c>
      <c r="M2" s="130" t="s">
        <v>128</v>
      </c>
      <c r="N2" s="130" t="s">
        <v>129</v>
      </c>
      <c r="O2" s="132" t="s">
        <v>130</v>
      </c>
      <c r="P2" s="132" t="s">
        <v>131</v>
      </c>
      <c r="Q2" s="132" t="s">
        <v>132</v>
      </c>
      <c r="R2" s="132" t="s">
        <v>133</v>
      </c>
      <c r="S2" s="132" t="s">
        <v>134</v>
      </c>
      <c r="T2" s="132" t="s">
        <v>135</v>
      </c>
      <c r="U2" s="132" t="s">
        <v>136</v>
      </c>
      <c r="V2" s="132" t="s">
        <v>137</v>
      </c>
      <c r="W2" s="132" t="s">
        <v>138</v>
      </c>
      <c r="X2" s="132" t="s">
        <v>139</v>
      </c>
      <c r="Y2" s="132" t="s">
        <v>140</v>
      </c>
      <c r="Z2" s="131" t="s">
        <v>176</v>
      </c>
      <c r="AA2" s="131" t="s">
        <v>177</v>
      </c>
      <c r="AB2" s="131" t="s">
        <v>400</v>
      </c>
      <c r="AC2" s="131" t="s">
        <v>399</v>
      </c>
      <c r="AD2" s="131" t="s">
        <v>180</v>
      </c>
      <c r="AE2" s="131" t="s">
        <v>398</v>
      </c>
      <c r="AF2" s="131" t="s">
        <v>182</v>
      </c>
      <c r="AG2" s="131" t="s">
        <v>397</v>
      </c>
      <c r="AH2" s="132" t="s">
        <v>141</v>
      </c>
      <c r="AI2" s="132" t="s">
        <v>142</v>
      </c>
      <c r="AJ2" s="132" t="s">
        <v>143</v>
      </c>
      <c r="AK2" s="132" t="s">
        <v>144</v>
      </c>
      <c r="AL2" s="132" t="s">
        <v>396</v>
      </c>
      <c r="AM2" s="132" t="s">
        <v>395</v>
      </c>
      <c r="AN2" s="132" t="s">
        <v>186</v>
      </c>
      <c r="AO2" s="132" t="s">
        <v>187</v>
      </c>
      <c r="AP2" s="132" t="s">
        <v>394</v>
      </c>
      <c r="AQ2" s="132" t="s">
        <v>189</v>
      </c>
      <c r="AR2" s="132" t="s">
        <v>393</v>
      </c>
      <c r="AS2" s="132" t="s">
        <v>145</v>
      </c>
      <c r="AT2" s="132" t="s">
        <v>146</v>
      </c>
      <c r="AU2" s="132" t="s">
        <v>147</v>
      </c>
    </row>
    <row r="3" spans="1:47" ht="25.5" customHeight="1" x14ac:dyDescent="0.25">
      <c r="A3" s="233"/>
      <c r="B3" s="236" t="s">
        <v>295</v>
      </c>
      <c r="C3" s="237"/>
      <c r="D3" s="57">
        <v>870</v>
      </c>
      <c r="E3" s="57">
        <v>116</v>
      </c>
      <c r="F3" s="57">
        <v>227</v>
      </c>
      <c r="G3" s="57">
        <v>239</v>
      </c>
      <c r="H3" s="57">
        <v>346</v>
      </c>
      <c r="I3" s="57">
        <v>424</v>
      </c>
      <c r="J3" s="57">
        <v>431</v>
      </c>
      <c r="K3" s="57">
        <v>583</v>
      </c>
      <c r="L3" s="57">
        <v>373</v>
      </c>
      <c r="M3" s="57">
        <v>735</v>
      </c>
      <c r="N3" s="57">
        <v>362</v>
      </c>
      <c r="O3" s="57">
        <v>574</v>
      </c>
      <c r="P3" s="57">
        <v>745</v>
      </c>
      <c r="Q3" s="57">
        <v>213</v>
      </c>
      <c r="R3" s="57">
        <v>228</v>
      </c>
      <c r="S3" s="57">
        <v>166</v>
      </c>
      <c r="T3" s="57">
        <v>388</v>
      </c>
      <c r="U3" s="57">
        <v>124</v>
      </c>
      <c r="V3" s="57">
        <v>180</v>
      </c>
      <c r="W3" s="57">
        <v>135</v>
      </c>
      <c r="X3" s="57">
        <v>65</v>
      </c>
      <c r="Y3" s="57">
        <v>68</v>
      </c>
      <c r="Z3" s="57">
        <v>77</v>
      </c>
      <c r="AA3" s="57">
        <v>324</v>
      </c>
      <c r="AB3" s="57">
        <v>25</v>
      </c>
      <c r="AC3" s="57">
        <v>216</v>
      </c>
      <c r="AD3" s="57">
        <v>341</v>
      </c>
      <c r="AE3" s="57">
        <v>330</v>
      </c>
      <c r="AF3" s="57">
        <v>420</v>
      </c>
      <c r="AG3" s="57">
        <v>471</v>
      </c>
      <c r="AH3" s="57">
        <v>292</v>
      </c>
      <c r="AI3" s="57">
        <v>226</v>
      </c>
      <c r="AJ3" s="57">
        <v>187</v>
      </c>
      <c r="AK3" s="57">
        <v>926</v>
      </c>
      <c r="AL3" s="57">
        <v>115</v>
      </c>
      <c r="AM3" s="57">
        <v>12</v>
      </c>
      <c r="AN3" s="57">
        <v>86</v>
      </c>
      <c r="AO3" s="57">
        <v>275</v>
      </c>
      <c r="AP3" s="57">
        <v>45</v>
      </c>
      <c r="AQ3" s="57">
        <v>191</v>
      </c>
      <c r="AR3" s="57">
        <v>224</v>
      </c>
      <c r="AS3" s="57">
        <v>65</v>
      </c>
      <c r="AT3" s="57">
        <v>292</v>
      </c>
      <c r="AU3" s="57">
        <v>64</v>
      </c>
    </row>
    <row r="4" spans="1:47" s="86" customFormat="1" x14ac:dyDescent="0.25">
      <c r="A4" s="234"/>
      <c r="B4" s="238" t="s">
        <v>296</v>
      </c>
      <c r="C4" s="239"/>
      <c r="D4" s="134">
        <v>1482</v>
      </c>
      <c r="E4" s="135">
        <v>751</v>
      </c>
      <c r="F4" s="135">
        <v>547</v>
      </c>
      <c r="G4" s="135">
        <v>685</v>
      </c>
      <c r="H4" s="135">
        <v>745</v>
      </c>
      <c r="I4" s="135">
        <v>772</v>
      </c>
      <c r="J4" s="135">
        <v>1542</v>
      </c>
      <c r="K4" s="135">
        <v>945</v>
      </c>
      <c r="L4" s="135">
        <v>1239</v>
      </c>
      <c r="M4" s="135">
        <v>1319</v>
      </c>
      <c r="N4" s="135">
        <v>830</v>
      </c>
      <c r="O4" s="135">
        <v>945</v>
      </c>
      <c r="P4" s="135">
        <v>1031</v>
      </c>
      <c r="Q4" s="135">
        <v>1321</v>
      </c>
      <c r="R4" s="135">
        <v>558</v>
      </c>
      <c r="S4" s="135">
        <v>1556</v>
      </c>
      <c r="T4" s="135">
        <v>2043</v>
      </c>
      <c r="U4" s="135">
        <v>683</v>
      </c>
      <c r="V4" s="135">
        <v>254</v>
      </c>
      <c r="W4" s="135">
        <v>170</v>
      </c>
      <c r="X4" s="135">
        <v>230</v>
      </c>
      <c r="Y4" s="135">
        <v>267</v>
      </c>
      <c r="Z4" s="135">
        <v>247</v>
      </c>
      <c r="AA4" s="135">
        <v>711</v>
      </c>
      <c r="AB4" s="135">
        <v>795</v>
      </c>
      <c r="AC4" s="135">
        <v>355</v>
      </c>
      <c r="AD4" s="135">
        <v>528</v>
      </c>
      <c r="AE4" s="135">
        <v>664</v>
      </c>
      <c r="AF4" s="135">
        <v>707</v>
      </c>
      <c r="AG4" s="135">
        <v>924</v>
      </c>
      <c r="AH4" s="135">
        <v>394</v>
      </c>
      <c r="AI4" s="135">
        <v>180</v>
      </c>
      <c r="AJ4" s="135">
        <v>348</v>
      </c>
      <c r="AK4" s="135">
        <v>1080</v>
      </c>
      <c r="AL4" s="135">
        <v>439</v>
      </c>
      <c r="AM4" s="135">
        <v>583</v>
      </c>
      <c r="AN4" s="133">
        <v>773</v>
      </c>
      <c r="AO4" s="133">
        <v>1360</v>
      </c>
      <c r="AP4" s="133">
        <v>1161</v>
      </c>
      <c r="AQ4" s="133">
        <v>452</v>
      </c>
      <c r="AR4" s="133">
        <v>451</v>
      </c>
      <c r="AS4" s="133">
        <v>214</v>
      </c>
      <c r="AT4" s="133">
        <v>538</v>
      </c>
      <c r="AU4" s="133">
        <v>251</v>
      </c>
    </row>
    <row r="5" spans="1:47" x14ac:dyDescent="0.25">
      <c r="A5" s="235"/>
      <c r="B5" s="236" t="s">
        <v>297</v>
      </c>
      <c r="C5" s="237"/>
      <c r="D5" s="87">
        <f t="shared" ref="D5:AU5" si="0">D3/D4*100</f>
        <v>58.704453441295549</v>
      </c>
      <c r="E5" s="87">
        <f t="shared" si="0"/>
        <v>15.446071904127828</v>
      </c>
      <c r="F5" s="87">
        <f t="shared" si="0"/>
        <v>41.49908592321755</v>
      </c>
      <c r="G5" s="87">
        <f t="shared" si="0"/>
        <v>34.89051094890511</v>
      </c>
      <c r="H5" s="87">
        <f t="shared" si="0"/>
        <v>46.442953020134226</v>
      </c>
      <c r="I5" s="87">
        <f t="shared" si="0"/>
        <v>54.92227979274611</v>
      </c>
      <c r="J5" s="87">
        <f t="shared" si="0"/>
        <v>27.950713359273671</v>
      </c>
      <c r="K5" s="87">
        <f t="shared" si="0"/>
        <v>61.693121693121689</v>
      </c>
      <c r="L5" s="87">
        <f t="shared" si="0"/>
        <v>30.104923325262305</v>
      </c>
      <c r="M5" s="88">
        <f t="shared" si="0"/>
        <v>55.724033358605006</v>
      </c>
      <c r="N5" s="88">
        <f t="shared" si="0"/>
        <v>43.614457831325304</v>
      </c>
      <c r="O5" s="88">
        <f t="shared" si="0"/>
        <v>60.74074074074074</v>
      </c>
      <c r="P5" s="88">
        <f t="shared" si="0"/>
        <v>72.259941804073719</v>
      </c>
      <c r="Q5" s="88">
        <f t="shared" si="0"/>
        <v>16.12414837244512</v>
      </c>
      <c r="R5" s="88">
        <f t="shared" si="0"/>
        <v>40.86021505376344</v>
      </c>
      <c r="S5" s="88">
        <f t="shared" si="0"/>
        <v>10.668380462724937</v>
      </c>
      <c r="T5" s="88">
        <f t="shared" si="0"/>
        <v>18.991678903573174</v>
      </c>
      <c r="U5" s="88">
        <f t="shared" si="0"/>
        <v>18.155197657393852</v>
      </c>
      <c r="V5" s="88">
        <f t="shared" si="0"/>
        <v>70.866141732283467</v>
      </c>
      <c r="W5" s="88">
        <f t="shared" si="0"/>
        <v>79.411764705882348</v>
      </c>
      <c r="X5" s="88">
        <f t="shared" si="0"/>
        <v>28.260869565217391</v>
      </c>
      <c r="Y5" s="88">
        <f t="shared" si="0"/>
        <v>25.468164794007492</v>
      </c>
      <c r="Z5" s="88">
        <f t="shared" si="0"/>
        <v>31.174089068825911</v>
      </c>
      <c r="AA5" s="88">
        <f t="shared" si="0"/>
        <v>45.569620253164558</v>
      </c>
      <c r="AB5" s="88">
        <f t="shared" si="0"/>
        <v>3.1446540880503147</v>
      </c>
      <c r="AC5" s="88">
        <f t="shared" si="0"/>
        <v>60.845070422535208</v>
      </c>
      <c r="AD5" s="88">
        <f t="shared" si="0"/>
        <v>64.583333333333343</v>
      </c>
      <c r="AE5" s="88">
        <f t="shared" si="0"/>
        <v>49.698795180722897</v>
      </c>
      <c r="AF5" s="88">
        <f t="shared" si="0"/>
        <v>59.405940594059402</v>
      </c>
      <c r="AG5" s="88">
        <f t="shared" si="0"/>
        <v>50.97402597402597</v>
      </c>
      <c r="AH5" s="88">
        <f t="shared" si="0"/>
        <v>74.111675126903549</v>
      </c>
      <c r="AI5" s="88">
        <f t="shared" si="0"/>
        <v>125.55555555555556</v>
      </c>
      <c r="AJ5" s="88">
        <f t="shared" si="0"/>
        <v>53.735632183908045</v>
      </c>
      <c r="AK5" s="88">
        <f t="shared" si="0"/>
        <v>85.740740740740733</v>
      </c>
      <c r="AL5" s="88">
        <f t="shared" si="0"/>
        <v>26.195899772209568</v>
      </c>
      <c r="AM5" s="88">
        <f t="shared" si="0"/>
        <v>2.0583190394511153</v>
      </c>
      <c r="AN5" s="88">
        <f t="shared" si="0"/>
        <v>11.1254851228978</v>
      </c>
      <c r="AO5" s="88">
        <f t="shared" si="0"/>
        <v>20.22058823529412</v>
      </c>
      <c r="AP5" s="88">
        <f t="shared" si="0"/>
        <v>3.8759689922480618</v>
      </c>
      <c r="AQ5" s="88">
        <f t="shared" si="0"/>
        <v>42.256637168141594</v>
      </c>
      <c r="AR5" s="88">
        <f t="shared" si="0"/>
        <v>49.667405764966745</v>
      </c>
      <c r="AS5" s="88">
        <f t="shared" si="0"/>
        <v>30.373831775700932</v>
      </c>
      <c r="AT5" s="88">
        <f t="shared" si="0"/>
        <v>54.27509293680297</v>
      </c>
      <c r="AU5" s="88">
        <f t="shared" si="0"/>
        <v>25.498007968127489</v>
      </c>
    </row>
    <row r="6" spans="1:47" s="86" customFormat="1" ht="66" customHeight="1" x14ac:dyDescent="0.3">
      <c r="A6" s="240" t="s">
        <v>6</v>
      </c>
      <c r="B6" s="229" t="s">
        <v>298</v>
      </c>
      <c r="C6" s="229"/>
      <c r="D6" s="89">
        <f>ROUND((D7+D12)/2,0)</f>
        <v>96</v>
      </c>
      <c r="E6" s="89">
        <f t="shared" ref="E6:N6" si="1">ROUND((E7+E12)/2,0)</f>
        <v>89</v>
      </c>
      <c r="F6" s="89">
        <f t="shared" si="1"/>
        <v>99</v>
      </c>
      <c r="G6" s="89">
        <f t="shared" si="1"/>
        <v>99</v>
      </c>
      <c r="H6" s="89">
        <f t="shared" si="1"/>
        <v>95</v>
      </c>
      <c r="I6" s="89">
        <f t="shared" si="1"/>
        <v>99</v>
      </c>
      <c r="J6" s="89">
        <f t="shared" si="1"/>
        <v>90</v>
      </c>
      <c r="K6" s="89">
        <f t="shared" si="1"/>
        <v>99</v>
      </c>
      <c r="L6" s="89">
        <f t="shared" si="1"/>
        <v>97</v>
      </c>
      <c r="M6" s="89">
        <f t="shared" si="1"/>
        <v>81</v>
      </c>
      <c r="N6" s="89">
        <f t="shared" si="1"/>
        <v>96</v>
      </c>
      <c r="O6" s="89">
        <f t="shared" ref="O6:AU6" si="2">ROUND((O7+O12)/2,0)</f>
        <v>97</v>
      </c>
      <c r="P6" s="89">
        <f t="shared" si="2"/>
        <v>86</v>
      </c>
      <c r="Q6" s="89">
        <f t="shared" si="2"/>
        <v>99</v>
      </c>
      <c r="R6" s="89">
        <f t="shared" si="2"/>
        <v>96</v>
      </c>
      <c r="S6" s="89">
        <f t="shared" si="2"/>
        <v>97</v>
      </c>
      <c r="T6" s="89">
        <f t="shared" si="2"/>
        <v>97</v>
      </c>
      <c r="U6" s="89">
        <f t="shared" si="2"/>
        <v>97</v>
      </c>
      <c r="V6" s="89">
        <f t="shared" si="2"/>
        <v>99</v>
      </c>
      <c r="W6" s="89">
        <f t="shared" si="2"/>
        <v>99</v>
      </c>
      <c r="X6" s="89">
        <f t="shared" si="2"/>
        <v>100</v>
      </c>
      <c r="Y6" s="89">
        <f t="shared" si="2"/>
        <v>96</v>
      </c>
      <c r="Z6" s="89">
        <f t="shared" si="2"/>
        <v>89</v>
      </c>
      <c r="AA6" s="89">
        <f t="shared" si="2"/>
        <v>79</v>
      </c>
      <c r="AB6" s="89">
        <f t="shared" si="2"/>
        <v>82</v>
      </c>
      <c r="AC6" s="89">
        <f t="shared" si="2"/>
        <v>96</v>
      </c>
      <c r="AD6" s="89">
        <f t="shared" si="2"/>
        <v>94</v>
      </c>
      <c r="AE6" s="89">
        <f t="shared" si="2"/>
        <v>93</v>
      </c>
      <c r="AF6" s="89">
        <f t="shared" si="2"/>
        <v>96</v>
      </c>
      <c r="AG6" s="89">
        <f t="shared" si="2"/>
        <v>96</v>
      </c>
      <c r="AH6" s="89">
        <f t="shared" si="2"/>
        <v>95</v>
      </c>
      <c r="AI6" s="89">
        <f t="shared" si="2"/>
        <v>99</v>
      </c>
      <c r="AJ6" s="89">
        <f t="shared" si="2"/>
        <v>96</v>
      </c>
      <c r="AK6" s="89">
        <f t="shared" si="2"/>
        <v>97</v>
      </c>
      <c r="AL6" s="89">
        <f t="shared" si="2"/>
        <v>94</v>
      </c>
      <c r="AM6" s="89">
        <f t="shared" si="2"/>
        <v>92</v>
      </c>
      <c r="AN6" s="89">
        <f t="shared" si="2"/>
        <v>78</v>
      </c>
      <c r="AO6" s="89">
        <f t="shared" si="2"/>
        <v>97</v>
      </c>
      <c r="AP6" s="89">
        <f t="shared" si="2"/>
        <v>86</v>
      </c>
      <c r="AQ6" s="89">
        <f t="shared" si="2"/>
        <v>97</v>
      </c>
      <c r="AR6" s="89">
        <f t="shared" si="2"/>
        <v>99</v>
      </c>
      <c r="AS6" s="89">
        <f t="shared" si="2"/>
        <v>99</v>
      </c>
      <c r="AT6" s="89">
        <f t="shared" si="2"/>
        <v>88</v>
      </c>
      <c r="AU6" s="89">
        <f t="shared" si="2"/>
        <v>86</v>
      </c>
    </row>
    <row r="7" spans="1:47" s="86" customFormat="1" ht="66" customHeight="1" x14ac:dyDescent="0.3">
      <c r="A7" s="241"/>
      <c r="B7" s="229" t="s">
        <v>299</v>
      </c>
      <c r="C7" s="229"/>
      <c r="D7" s="89">
        <f>ROUND(D8/D9*100,0)</f>
        <v>100</v>
      </c>
      <c r="E7" s="89">
        <f t="shared" ref="E7:N7" si="3">ROUND(E8/E9*100,0)</f>
        <v>83</v>
      </c>
      <c r="F7" s="89">
        <f t="shared" si="3"/>
        <v>100</v>
      </c>
      <c r="G7" s="89">
        <f t="shared" si="3"/>
        <v>100</v>
      </c>
      <c r="H7" s="89">
        <f t="shared" si="3"/>
        <v>93</v>
      </c>
      <c r="I7" s="89">
        <f t="shared" si="3"/>
        <v>100</v>
      </c>
      <c r="J7" s="89">
        <f t="shared" si="3"/>
        <v>83</v>
      </c>
      <c r="K7" s="89">
        <f t="shared" si="3"/>
        <v>100</v>
      </c>
      <c r="L7" s="89">
        <f t="shared" si="3"/>
        <v>100</v>
      </c>
      <c r="M7" s="89">
        <f t="shared" si="3"/>
        <v>67</v>
      </c>
      <c r="N7" s="89">
        <f t="shared" si="3"/>
        <v>100</v>
      </c>
      <c r="O7" s="89">
        <f t="shared" ref="O7:AU7" si="4">ROUND(O8/O9*100,0)</f>
        <v>100</v>
      </c>
      <c r="P7" s="89">
        <f t="shared" si="4"/>
        <v>75</v>
      </c>
      <c r="Q7" s="89">
        <f t="shared" si="4"/>
        <v>100</v>
      </c>
      <c r="R7" s="89">
        <f t="shared" si="4"/>
        <v>100</v>
      </c>
      <c r="S7" s="89">
        <f t="shared" si="4"/>
        <v>100</v>
      </c>
      <c r="T7" s="89">
        <f t="shared" si="4"/>
        <v>100</v>
      </c>
      <c r="U7" s="89">
        <f t="shared" si="4"/>
        <v>100</v>
      </c>
      <c r="V7" s="89">
        <f t="shared" si="4"/>
        <v>100</v>
      </c>
      <c r="W7" s="89">
        <f t="shared" si="4"/>
        <v>100</v>
      </c>
      <c r="X7" s="89">
        <f t="shared" si="4"/>
        <v>100</v>
      </c>
      <c r="Y7" s="89">
        <f t="shared" si="4"/>
        <v>92</v>
      </c>
      <c r="Z7" s="89">
        <f t="shared" si="4"/>
        <v>83</v>
      </c>
      <c r="AA7" s="89">
        <f t="shared" si="4"/>
        <v>64</v>
      </c>
      <c r="AB7" s="89">
        <f t="shared" si="4"/>
        <v>75</v>
      </c>
      <c r="AC7" s="89">
        <f t="shared" si="4"/>
        <v>100</v>
      </c>
      <c r="AD7" s="89">
        <f t="shared" si="4"/>
        <v>100</v>
      </c>
      <c r="AE7" s="89">
        <f t="shared" si="4"/>
        <v>100</v>
      </c>
      <c r="AF7" s="89">
        <f t="shared" si="4"/>
        <v>100</v>
      </c>
      <c r="AG7" s="89">
        <f t="shared" si="4"/>
        <v>100</v>
      </c>
      <c r="AH7" s="89">
        <f t="shared" si="4"/>
        <v>100</v>
      </c>
      <c r="AI7" s="89">
        <f t="shared" si="4"/>
        <v>100</v>
      </c>
      <c r="AJ7" s="89">
        <f t="shared" si="4"/>
        <v>100</v>
      </c>
      <c r="AK7" s="89">
        <f t="shared" si="4"/>
        <v>100</v>
      </c>
      <c r="AL7" s="89">
        <f t="shared" si="4"/>
        <v>100</v>
      </c>
      <c r="AM7" s="89">
        <f t="shared" si="4"/>
        <v>86</v>
      </c>
      <c r="AN7" s="89">
        <f t="shared" si="4"/>
        <v>79</v>
      </c>
      <c r="AO7" s="89">
        <f t="shared" si="4"/>
        <v>100</v>
      </c>
      <c r="AP7" s="89">
        <f t="shared" si="4"/>
        <v>100</v>
      </c>
      <c r="AQ7" s="89">
        <f t="shared" si="4"/>
        <v>100</v>
      </c>
      <c r="AR7" s="89">
        <f t="shared" si="4"/>
        <v>100</v>
      </c>
      <c r="AS7" s="89">
        <f t="shared" si="4"/>
        <v>100</v>
      </c>
      <c r="AT7" s="89">
        <f t="shared" si="4"/>
        <v>79</v>
      </c>
      <c r="AU7" s="89">
        <f t="shared" si="4"/>
        <v>92</v>
      </c>
    </row>
    <row r="8" spans="1:47" ht="42" customHeight="1" x14ac:dyDescent="0.25">
      <c r="A8" s="241"/>
      <c r="B8" s="230" t="s">
        <v>300</v>
      </c>
      <c r="C8" s="90" t="s">
        <v>301</v>
      </c>
      <c r="D8" s="73">
        <v>12</v>
      </c>
      <c r="E8" s="73">
        <v>10</v>
      </c>
      <c r="F8" s="73">
        <v>12</v>
      </c>
      <c r="G8" s="73">
        <v>13</v>
      </c>
      <c r="H8" s="73">
        <v>13</v>
      </c>
      <c r="I8" s="73">
        <v>14</v>
      </c>
      <c r="J8" s="73">
        <v>10</v>
      </c>
      <c r="K8" s="73">
        <v>14</v>
      </c>
      <c r="L8" s="73">
        <v>13</v>
      </c>
      <c r="M8" s="73">
        <v>8</v>
      </c>
      <c r="N8" s="73">
        <v>14</v>
      </c>
      <c r="O8" s="73">
        <v>12</v>
      </c>
      <c r="P8" s="73">
        <v>9</v>
      </c>
      <c r="Q8" s="73">
        <v>14</v>
      </c>
      <c r="R8" s="73">
        <v>12</v>
      </c>
      <c r="S8" s="73">
        <v>12</v>
      </c>
      <c r="T8" s="94">
        <v>12</v>
      </c>
      <c r="U8" s="73">
        <v>14</v>
      </c>
      <c r="V8" s="73">
        <v>11</v>
      </c>
      <c r="W8" s="73">
        <v>12</v>
      </c>
      <c r="X8" s="73">
        <v>12</v>
      </c>
      <c r="Y8" s="73">
        <v>11</v>
      </c>
      <c r="Z8" s="73">
        <v>10</v>
      </c>
      <c r="AA8" s="73">
        <v>9</v>
      </c>
      <c r="AB8" s="73">
        <v>9</v>
      </c>
      <c r="AC8" s="73">
        <v>12</v>
      </c>
      <c r="AD8" s="73">
        <v>14</v>
      </c>
      <c r="AE8" s="73">
        <v>14</v>
      </c>
      <c r="AF8" s="73">
        <v>14</v>
      </c>
      <c r="AG8" s="73">
        <v>12</v>
      </c>
      <c r="AH8" s="73">
        <v>14</v>
      </c>
      <c r="AI8" s="73">
        <v>12</v>
      </c>
      <c r="AJ8" s="73">
        <v>12</v>
      </c>
      <c r="AK8" s="73">
        <v>14</v>
      </c>
      <c r="AL8" s="73">
        <v>12</v>
      </c>
      <c r="AM8" s="73">
        <v>12</v>
      </c>
      <c r="AN8" s="73">
        <v>11</v>
      </c>
      <c r="AO8" s="73">
        <v>14</v>
      </c>
      <c r="AP8" s="73">
        <v>14</v>
      </c>
      <c r="AQ8" s="94">
        <v>12</v>
      </c>
      <c r="AR8" s="73">
        <v>14</v>
      </c>
      <c r="AS8" s="73">
        <v>12</v>
      </c>
      <c r="AT8" s="73">
        <v>11</v>
      </c>
      <c r="AU8" s="73">
        <v>11</v>
      </c>
    </row>
    <row r="9" spans="1:47" ht="42" customHeight="1" x14ac:dyDescent="0.25">
      <c r="A9" s="241"/>
      <c r="B9" s="230"/>
      <c r="C9" s="90" t="s">
        <v>302</v>
      </c>
      <c r="D9" s="91">
        <v>12</v>
      </c>
      <c r="E9" s="91">
        <v>12</v>
      </c>
      <c r="F9" s="91">
        <v>12</v>
      </c>
      <c r="G9" s="91">
        <v>13</v>
      </c>
      <c r="H9" s="91">
        <v>14</v>
      </c>
      <c r="I9" s="91">
        <v>14</v>
      </c>
      <c r="J9" s="91">
        <v>12</v>
      </c>
      <c r="K9" s="91">
        <v>14</v>
      </c>
      <c r="L9" s="91">
        <v>13</v>
      </c>
      <c r="M9" s="73">
        <v>12</v>
      </c>
      <c r="N9" s="73">
        <v>14</v>
      </c>
      <c r="O9" s="73">
        <v>12</v>
      </c>
      <c r="P9" s="73">
        <v>12</v>
      </c>
      <c r="Q9" s="73">
        <v>14</v>
      </c>
      <c r="R9" s="73">
        <v>12</v>
      </c>
      <c r="S9" s="73">
        <v>12</v>
      </c>
      <c r="T9" s="94">
        <v>12</v>
      </c>
      <c r="U9" s="73">
        <v>14</v>
      </c>
      <c r="V9" s="73">
        <v>11</v>
      </c>
      <c r="W9" s="73">
        <v>12</v>
      </c>
      <c r="X9" s="73">
        <v>12</v>
      </c>
      <c r="Y9" s="73">
        <v>12</v>
      </c>
      <c r="Z9" s="73">
        <v>12</v>
      </c>
      <c r="AA9" s="73">
        <v>14</v>
      </c>
      <c r="AB9" s="73">
        <v>12</v>
      </c>
      <c r="AC9" s="73">
        <v>12</v>
      </c>
      <c r="AD9" s="73">
        <v>14</v>
      </c>
      <c r="AE9" s="73">
        <v>14</v>
      </c>
      <c r="AF9" s="73">
        <v>14</v>
      </c>
      <c r="AG9" s="73">
        <v>12</v>
      </c>
      <c r="AH9" s="73">
        <v>14</v>
      </c>
      <c r="AI9" s="73">
        <v>12</v>
      </c>
      <c r="AJ9" s="73">
        <v>12</v>
      </c>
      <c r="AK9" s="73">
        <v>14</v>
      </c>
      <c r="AL9" s="73">
        <v>12</v>
      </c>
      <c r="AM9" s="73">
        <v>14</v>
      </c>
      <c r="AN9" s="73">
        <v>14</v>
      </c>
      <c r="AO9" s="73">
        <v>14</v>
      </c>
      <c r="AP9" s="73">
        <v>14</v>
      </c>
      <c r="AQ9" s="94">
        <v>12</v>
      </c>
      <c r="AR9" s="73">
        <v>14</v>
      </c>
      <c r="AS9" s="73">
        <v>12</v>
      </c>
      <c r="AT9" s="73">
        <v>14</v>
      </c>
      <c r="AU9" s="73">
        <v>12</v>
      </c>
    </row>
    <row r="10" spans="1:47" s="92" customFormat="1" ht="24" hidden="1" customHeight="1" x14ac:dyDescent="0.25">
      <c r="A10" s="241"/>
      <c r="B10" s="231" t="s">
        <v>303</v>
      </c>
      <c r="C10" s="231"/>
      <c r="D10" s="74">
        <v>92.307692307692307</v>
      </c>
      <c r="E10" s="74">
        <v>100</v>
      </c>
      <c r="F10" s="74">
        <v>92.307692307692307</v>
      </c>
      <c r="G10" s="74">
        <v>69.230769230769226</v>
      </c>
      <c r="H10" s="74">
        <v>92.307692307692307</v>
      </c>
      <c r="I10" s="74">
        <v>84.615384615384613</v>
      </c>
      <c r="J10" s="74">
        <v>84.615384615384613</v>
      </c>
      <c r="K10" s="74">
        <v>84.615384615384613</v>
      </c>
      <c r="L10" s="74">
        <v>69.230769230769226</v>
      </c>
      <c r="M10" s="74"/>
      <c r="N10" s="74"/>
    </row>
    <row r="11" spans="1:47" s="80" customFormat="1" ht="21" hidden="1" customHeight="1" x14ac:dyDescent="0.25">
      <c r="A11" s="241"/>
      <c r="B11" s="232" t="s">
        <v>304</v>
      </c>
      <c r="C11" s="232"/>
      <c r="D11" s="93">
        <f>D7-D10</f>
        <v>7.6923076923076934</v>
      </c>
      <c r="E11" s="93">
        <f t="shared" ref="E11:L11" si="5">E7-E10</f>
        <v>-17</v>
      </c>
      <c r="F11" s="93">
        <f t="shared" si="5"/>
        <v>7.6923076923076934</v>
      </c>
      <c r="G11" s="93">
        <f t="shared" si="5"/>
        <v>30.769230769230774</v>
      </c>
      <c r="H11" s="93">
        <f t="shared" si="5"/>
        <v>0.6923076923076934</v>
      </c>
      <c r="I11" s="93">
        <f t="shared" si="5"/>
        <v>15.384615384615387</v>
      </c>
      <c r="J11" s="93">
        <f t="shared" si="5"/>
        <v>-1.6153846153846132</v>
      </c>
      <c r="K11" s="93">
        <f t="shared" si="5"/>
        <v>15.384615384615387</v>
      </c>
      <c r="L11" s="93">
        <f t="shared" si="5"/>
        <v>30.769230769230774</v>
      </c>
      <c r="M11" s="75"/>
      <c r="N11" s="75"/>
    </row>
    <row r="12" spans="1:47" s="86" customFormat="1" ht="63.75" customHeight="1" x14ac:dyDescent="0.3">
      <c r="A12" s="241"/>
      <c r="B12" s="229" t="s">
        <v>305</v>
      </c>
      <c r="C12" s="229"/>
      <c r="D12" s="89">
        <f>ROUND(D13/D14*100,0)</f>
        <v>91</v>
      </c>
      <c r="E12" s="89">
        <f t="shared" ref="E12:N12" si="6">ROUND(E13/E14*100,0)</f>
        <v>94</v>
      </c>
      <c r="F12" s="89">
        <f t="shared" si="6"/>
        <v>97</v>
      </c>
      <c r="G12" s="89">
        <f t="shared" si="6"/>
        <v>97</v>
      </c>
      <c r="H12" s="89">
        <f t="shared" si="6"/>
        <v>97</v>
      </c>
      <c r="I12" s="89">
        <f t="shared" si="6"/>
        <v>97</v>
      </c>
      <c r="J12" s="89">
        <f t="shared" si="6"/>
        <v>97</v>
      </c>
      <c r="K12" s="89">
        <f t="shared" si="6"/>
        <v>97</v>
      </c>
      <c r="L12" s="89">
        <f t="shared" si="6"/>
        <v>94</v>
      </c>
      <c r="M12" s="89">
        <f t="shared" si="6"/>
        <v>94</v>
      </c>
      <c r="N12" s="89">
        <f t="shared" si="6"/>
        <v>91</v>
      </c>
      <c r="O12" s="89">
        <f t="shared" ref="O12:AU12" si="7">ROUND(O13/O14*100,0)</f>
        <v>94</v>
      </c>
      <c r="P12" s="89">
        <f t="shared" si="7"/>
        <v>97</v>
      </c>
      <c r="Q12" s="89">
        <f t="shared" si="7"/>
        <v>97</v>
      </c>
      <c r="R12" s="89">
        <f t="shared" si="7"/>
        <v>91</v>
      </c>
      <c r="S12" s="89">
        <f t="shared" si="7"/>
        <v>94</v>
      </c>
      <c r="T12" s="89">
        <f t="shared" si="7"/>
        <v>94</v>
      </c>
      <c r="U12" s="89">
        <f t="shared" si="7"/>
        <v>94</v>
      </c>
      <c r="V12" s="89">
        <f t="shared" si="7"/>
        <v>97</v>
      </c>
      <c r="W12" s="89">
        <f t="shared" si="7"/>
        <v>97</v>
      </c>
      <c r="X12" s="89">
        <f t="shared" si="7"/>
        <v>100</v>
      </c>
      <c r="Y12" s="89">
        <f t="shared" si="7"/>
        <v>100</v>
      </c>
      <c r="Z12" s="89">
        <f t="shared" si="7"/>
        <v>94</v>
      </c>
      <c r="AA12" s="89">
        <f t="shared" si="7"/>
        <v>94</v>
      </c>
      <c r="AB12" s="89">
        <f t="shared" si="7"/>
        <v>88</v>
      </c>
      <c r="AC12" s="89">
        <f t="shared" si="7"/>
        <v>91</v>
      </c>
      <c r="AD12" s="89">
        <f t="shared" si="7"/>
        <v>88</v>
      </c>
      <c r="AE12" s="89">
        <f t="shared" si="7"/>
        <v>85</v>
      </c>
      <c r="AF12" s="89">
        <f t="shared" si="7"/>
        <v>91</v>
      </c>
      <c r="AG12" s="89">
        <f t="shared" si="7"/>
        <v>91</v>
      </c>
      <c r="AH12" s="89">
        <f t="shared" si="7"/>
        <v>89</v>
      </c>
      <c r="AI12" s="89">
        <f t="shared" si="7"/>
        <v>97</v>
      </c>
      <c r="AJ12" s="89">
        <f t="shared" si="7"/>
        <v>91</v>
      </c>
      <c r="AK12" s="89">
        <f t="shared" si="7"/>
        <v>94</v>
      </c>
      <c r="AL12" s="89">
        <f t="shared" si="7"/>
        <v>88</v>
      </c>
      <c r="AM12" s="89">
        <f t="shared" si="7"/>
        <v>97</v>
      </c>
      <c r="AN12" s="89">
        <f t="shared" si="7"/>
        <v>76</v>
      </c>
      <c r="AO12" s="89">
        <f t="shared" si="7"/>
        <v>94</v>
      </c>
      <c r="AP12" s="89">
        <f t="shared" si="7"/>
        <v>71</v>
      </c>
      <c r="AQ12" s="89">
        <f t="shared" si="7"/>
        <v>94</v>
      </c>
      <c r="AR12" s="89">
        <f t="shared" si="7"/>
        <v>97</v>
      </c>
      <c r="AS12" s="89">
        <f t="shared" si="7"/>
        <v>97</v>
      </c>
      <c r="AT12" s="89">
        <f t="shared" si="7"/>
        <v>97</v>
      </c>
      <c r="AU12" s="89">
        <f t="shared" si="7"/>
        <v>79</v>
      </c>
    </row>
    <row r="13" spans="1:47" ht="30" x14ac:dyDescent="0.25">
      <c r="A13" s="241"/>
      <c r="B13" s="230" t="s">
        <v>306</v>
      </c>
      <c r="C13" s="90" t="s">
        <v>301</v>
      </c>
      <c r="D13" s="73">
        <v>30</v>
      </c>
      <c r="E13" s="73">
        <v>32</v>
      </c>
      <c r="F13" s="73">
        <v>32</v>
      </c>
      <c r="G13" s="73">
        <v>33</v>
      </c>
      <c r="H13" s="73">
        <v>32</v>
      </c>
      <c r="I13" s="73">
        <v>32</v>
      </c>
      <c r="J13" s="73">
        <v>32</v>
      </c>
      <c r="K13" s="73">
        <v>32</v>
      </c>
      <c r="L13" s="73">
        <v>32</v>
      </c>
      <c r="M13" s="94">
        <v>31</v>
      </c>
      <c r="N13" s="94">
        <v>30</v>
      </c>
      <c r="O13" s="94">
        <v>31</v>
      </c>
      <c r="P13" s="94">
        <v>32</v>
      </c>
      <c r="Q13" s="94">
        <v>32</v>
      </c>
      <c r="R13" s="94">
        <v>30</v>
      </c>
      <c r="S13" s="94">
        <v>31</v>
      </c>
      <c r="T13" s="94">
        <v>31</v>
      </c>
      <c r="U13" s="94">
        <v>31</v>
      </c>
      <c r="V13" s="94">
        <v>30</v>
      </c>
      <c r="W13" s="94">
        <v>32</v>
      </c>
      <c r="X13" s="94">
        <v>33</v>
      </c>
      <c r="Y13" s="94">
        <v>33</v>
      </c>
      <c r="Z13" s="94">
        <v>32</v>
      </c>
      <c r="AA13" s="94">
        <v>32</v>
      </c>
      <c r="AB13" s="94">
        <v>30</v>
      </c>
      <c r="AC13" s="94">
        <v>31</v>
      </c>
      <c r="AD13" s="94">
        <v>30</v>
      </c>
      <c r="AE13" s="94">
        <v>29</v>
      </c>
      <c r="AF13" s="94">
        <v>31</v>
      </c>
      <c r="AG13" s="94">
        <v>31</v>
      </c>
      <c r="AH13" s="94">
        <v>31</v>
      </c>
      <c r="AI13" s="94">
        <v>33</v>
      </c>
      <c r="AJ13" s="94">
        <v>31</v>
      </c>
      <c r="AK13" s="94">
        <v>32</v>
      </c>
      <c r="AL13" s="94">
        <v>30</v>
      </c>
      <c r="AM13" s="94">
        <v>33</v>
      </c>
      <c r="AN13" s="94">
        <v>26</v>
      </c>
      <c r="AO13" s="94">
        <v>32</v>
      </c>
      <c r="AP13" s="94">
        <v>24</v>
      </c>
      <c r="AQ13" s="94">
        <v>33</v>
      </c>
      <c r="AR13" s="94">
        <v>33</v>
      </c>
      <c r="AS13" s="94">
        <v>34</v>
      </c>
      <c r="AT13" s="94">
        <v>33</v>
      </c>
      <c r="AU13" s="94">
        <v>27</v>
      </c>
    </row>
    <row r="14" spans="1:47" ht="42.75" customHeight="1" x14ac:dyDescent="0.25">
      <c r="A14" s="241"/>
      <c r="B14" s="230"/>
      <c r="C14" s="90" t="s">
        <v>302</v>
      </c>
      <c r="D14" s="73">
        <v>33</v>
      </c>
      <c r="E14" s="73">
        <v>34</v>
      </c>
      <c r="F14" s="73">
        <v>33</v>
      </c>
      <c r="G14" s="73">
        <v>34</v>
      </c>
      <c r="H14" s="73">
        <v>33</v>
      </c>
      <c r="I14" s="73">
        <v>33</v>
      </c>
      <c r="J14" s="73">
        <v>33</v>
      </c>
      <c r="K14" s="73">
        <v>33</v>
      </c>
      <c r="L14" s="73">
        <v>34</v>
      </c>
      <c r="M14" s="73">
        <v>33</v>
      </c>
      <c r="N14" s="73">
        <v>33</v>
      </c>
      <c r="O14" s="73">
        <v>33</v>
      </c>
      <c r="P14" s="73">
        <v>33</v>
      </c>
      <c r="Q14" s="73">
        <v>33</v>
      </c>
      <c r="R14" s="73">
        <v>33</v>
      </c>
      <c r="S14" s="73">
        <v>33</v>
      </c>
      <c r="T14" s="73">
        <v>33</v>
      </c>
      <c r="U14" s="73">
        <v>33</v>
      </c>
      <c r="V14" s="73">
        <v>31</v>
      </c>
      <c r="W14" s="73">
        <v>33</v>
      </c>
      <c r="X14" s="73">
        <v>33</v>
      </c>
      <c r="Y14" s="73">
        <v>33</v>
      </c>
      <c r="Z14" s="73">
        <v>34</v>
      </c>
      <c r="AA14" s="73">
        <v>34</v>
      </c>
      <c r="AB14" s="73">
        <v>34</v>
      </c>
      <c r="AC14" s="73">
        <v>34</v>
      </c>
      <c r="AD14" s="73">
        <v>34</v>
      </c>
      <c r="AE14" s="73">
        <v>34</v>
      </c>
      <c r="AF14" s="73">
        <v>34</v>
      </c>
      <c r="AG14" s="73">
        <v>34</v>
      </c>
      <c r="AH14" s="73">
        <v>35</v>
      </c>
      <c r="AI14" s="73">
        <v>34</v>
      </c>
      <c r="AJ14" s="73">
        <v>34</v>
      </c>
      <c r="AK14" s="73">
        <v>34</v>
      </c>
      <c r="AL14" s="73">
        <v>34</v>
      </c>
      <c r="AM14" s="73">
        <v>34</v>
      </c>
      <c r="AN14" s="73">
        <v>34</v>
      </c>
      <c r="AO14" s="73">
        <v>34</v>
      </c>
      <c r="AP14" s="73">
        <v>34</v>
      </c>
      <c r="AQ14" s="73">
        <v>35</v>
      </c>
      <c r="AR14" s="73">
        <v>34</v>
      </c>
      <c r="AS14" s="73">
        <v>35</v>
      </c>
      <c r="AT14" s="73">
        <v>34</v>
      </c>
      <c r="AU14" s="73">
        <v>34</v>
      </c>
    </row>
    <row r="15" spans="1:47" s="92" customFormat="1" ht="24" hidden="1" customHeight="1" x14ac:dyDescent="0.25">
      <c r="A15" s="241"/>
      <c r="B15" s="231" t="s">
        <v>307</v>
      </c>
      <c r="C15" s="231"/>
      <c r="D15" s="74">
        <v>90.909090909090907</v>
      </c>
      <c r="E15" s="74">
        <v>90.625</v>
      </c>
      <c r="F15" s="74">
        <v>93.75</v>
      </c>
      <c r="G15" s="74">
        <v>93.75</v>
      </c>
      <c r="H15" s="74">
        <v>96.875</v>
      </c>
      <c r="I15" s="74">
        <v>86.666666666666671</v>
      </c>
      <c r="J15" s="74">
        <v>87.5</v>
      </c>
      <c r="K15" s="74">
        <v>81.25</v>
      </c>
      <c r="L15" s="74">
        <v>87.5</v>
      </c>
      <c r="M15" s="74"/>
      <c r="N15" s="74"/>
    </row>
    <row r="16" spans="1:47" s="80" customFormat="1" ht="21" hidden="1" customHeight="1" x14ac:dyDescent="0.25">
      <c r="A16" s="241"/>
      <c r="B16" s="232" t="s">
        <v>304</v>
      </c>
      <c r="C16" s="232"/>
      <c r="D16" s="75">
        <f>D12-D15</f>
        <v>9.0909090909093493E-2</v>
      </c>
      <c r="E16" s="75">
        <f t="shared" ref="E16:L16" si="8">E12-E15</f>
        <v>3.375</v>
      </c>
      <c r="F16" s="75">
        <f t="shared" si="8"/>
        <v>3.25</v>
      </c>
      <c r="G16" s="75">
        <f t="shared" si="8"/>
        <v>3.25</v>
      </c>
      <c r="H16" s="75">
        <f t="shared" si="8"/>
        <v>0.125</v>
      </c>
      <c r="I16" s="75">
        <f t="shared" si="8"/>
        <v>10.333333333333329</v>
      </c>
      <c r="J16" s="75">
        <f t="shared" si="8"/>
        <v>9.5</v>
      </c>
      <c r="K16" s="75">
        <f t="shared" si="8"/>
        <v>15.75</v>
      </c>
      <c r="L16" s="75">
        <f t="shared" si="8"/>
        <v>6.5</v>
      </c>
      <c r="M16" s="75"/>
      <c r="N16" s="75"/>
    </row>
    <row r="17" spans="1:47" s="92" customFormat="1" ht="20.25" hidden="1" customHeight="1" x14ac:dyDescent="0.25">
      <c r="A17" s="241"/>
      <c r="B17" s="231" t="s">
        <v>308</v>
      </c>
      <c r="C17" s="231"/>
      <c r="D17" s="74">
        <v>91.61</v>
      </c>
      <c r="E17" s="74">
        <v>95.314999999999998</v>
      </c>
      <c r="F17" s="74">
        <v>93.03</v>
      </c>
      <c r="G17" s="74">
        <v>81.490000000000009</v>
      </c>
      <c r="H17" s="74">
        <v>94.594999999999999</v>
      </c>
      <c r="I17" s="74">
        <v>85.64500000000001</v>
      </c>
      <c r="J17" s="74">
        <v>86.06</v>
      </c>
      <c r="K17" s="74">
        <v>82.935000000000002</v>
      </c>
      <c r="L17" s="74">
        <v>78.365000000000009</v>
      </c>
      <c r="M17" s="74"/>
      <c r="N17" s="74"/>
    </row>
    <row r="18" spans="1:47" s="80" customFormat="1" ht="21" hidden="1" customHeight="1" x14ac:dyDescent="0.25">
      <c r="A18" s="241"/>
      <c r="B18" s="232" t="s">
        <v>304</v>
      </c>
      <c r="C18" s="232"/>
      <c r="D18" s="95">
        <f>D6-D17</f>
        <v>4.3900000000000006</v>
      </c>
      <c r="E18" s="95">
        <f t="shared" ref="E18:L18" si="9">E6-E17</f>
        <v>-6.3149999999999977</v>
      </c>
      <c r="F18" s="95">
        <f t="shared" si="9"/>
        <v>5.9699999999999989</v>
      </c>
      <c r="G18" s="95">
        <f t="shared" si="9"/>
        <v>17.509999999999991</v>
      </c>
      <c r="H18" s="95">
        <f t="shared" si="9"/>
        <v>0.40500000000000114</v>
      </c>
      <c r="I18" s="95">
        <f t="shared" si="9"/>
        <v>13.35499999999999</v>
      </c>
      <c r="J18" s="95">
        <f t="shared" si="9"/>
        <v>3.9399999999999977</v>
      </c>
      <c r="K18" s="95">
        <f t="shared" si="9"/>
        <v>16.064999999999998</v>
      </c>
      <c r="L18" s="95">
        <f t="shared" si="9"/>
        <v>18.634999999999991</v>
      </c>
      <c r="M18" s="75"/>
      <c r="N18" s="75"/>
    </row>
    <row r="19" spans="1:47" s="86" customFormat="1" ht="55.5" customHeight="1" x14ac:dyDescent="0.3">
      <c r="A19" s="242" t="s">
        <v>57</v>
      </c>
      <c r="B19" s="229" t="s">
        <v>309</v>
      </c>
      <c r="C19" s="229"/>
      <c r="D19" s="89">
        <f>IF(D20="больше 3",100,D20*30)</f>
        <v>90</v>
      </c>
      <c r="E19" s="89">
        <f t="shared" ref="E19:AU19" si="10">IF(E20="больше 3",100,E20*30)</f>
        <v>60</v>
      </c>
      <c r="F19" s="89">
        <f t="shared" si="10"/>
        <v>90</v>
      </c>
      <c r="G19" s="89">
        <f t="shared" si="10"/>
        <v>90</v>
      </c>
      <c r="H19" s="89">
        <f t="shared" si="10"/>
        <v>90</v>
      </c>
      <c r="I19" s="89">
        <f t="shared" si="10"/>
        <v>90</v>
      </c>
      <c r="J19" s="89">
        <f t="shared" si="10"/>
        <v>90</v>
      </c>
      <c r="K19" s="89">
        <f t="shared" si="10"/>
        <v>90</v>
      </c>
      <c r="L19" s="89">
        <f t="shared" si="10"/>
        <v>90</v>
      </c>
      <c r="M19" s="89">
        <f t="shared" si="10"/>
        <v>90</v>
      </c>
      <c r="N19" s="89">
        <f t="shared" si="10"/>
        <v>90</v>
      </c>
      <c r="O19" s="89">
        <f t="shared" si="10"/>
        <v>60</v>
      </c>
      <c r="P19" s="89">
        <f t="shared" si="10"/>
        <v>60</v>
      </c>
      <c r="Q19" s="89">
        <f t="shared" si="10"/>
        <v>60</v>
      </c>
      <c r="R19" s="89">
        <f t="shared" si="10"/>
        <v>90</v>
      </c>
      <c r="S19" s="89">
        <f t="shared" si="10"/>
        <v>90</v>
      </c>
      <c r="T19" s="89">
        <f t="shared" si="10"/>
        <v>90</v>
      </c>
      <c r="U19" s="89">
        <f t="shared" si="10"/>
        <v>90</v>
      </c>
      <c r="V19" s="89">
        <f t="shared" si="10"/>
        <v>90</v>
      </c>
      <c r="W19" s="89">
        <f t="shared" si="10"/>
        <v>90</v>
      </c>
      <c r="X19" s="89">
        <f t="shared" si="10"/>
        <v>90</v>
      </c>
      <c r="Y19" s="89">
        <f t="shared" si="10"/>
        <v>90</v>
      </c>
      <c r="Z19" s="89">
        <f t="shared" si="10"/>
        <v>90</v>
      </c>
      <c r="AA19" s="89">
        <f t="shared" si="10"/>
        <v>90</v>
      </c>
      <c r="AB19" s="89">
        <f t="shared" si="10"/>
        <v>60</v>
      </c>
      <c r="AC19" s="89">
        <f t="shared" si="10"/>
        <v>100</v>
      </c>
      <c r="AD19" s="89">
        <f t="shared" si="10"/>
        <v>90</v>
      </c>
      <c r="AE19" s="89">
        <f t="shared" si="10"/>
        <v>100</v>
      </c>
      <c r="AF19" s="89">
        <f t="shared" si="10"/>
        <v>90</v>
      </c>
      <c r="AG19" s="89">
        <f t="shared" si="10"/>
        <v>100</v>
      </c>
      <c r="AH19" s="89">
        <f t="shared" si="10"/>
        <v>90</v>
      </c>
      <c r="AI19" s="89">
        <f t="shared" si="10"/>
        <v>100</v>
      </c>
      <c r="AJ19" s="89">
        <f t="shared" si="10"/>
        <v>60</v>
      </c>
      <c r="AK19" s="89">
        <f t="shared" si="10"/>
        <v>100</v>
      </c>
      <c r="AL19" s="89">
        <f t="shared" si="10"/>
        <v>60</v>
      </c>
      <c r="AM19" s="89">
        <f t="shared" si="10"/>
        <v>100</v>
      </c>
      <c r="AN19" s="89">
        <f t="shared" si="10"/>
        <v>60</v>
      </c>
      <c r="AO19" s="89">
        <f t="shared" si="10"/>
        <v>60</v>
      </c>
      <c r="AP19" s="89">
        <f t="shared" si="10"/>
        <v>60</v>
      </c>
      <c r="AQ19" s="89">
        <f t="shared" si="10"/>
        <v>90</v>
      </c>
      <c r="AR19" s="89">
        <f t="shared" si="10"/>
        <v>100</v>
      </c>
      <c r="AS19" s="89">
        <f t="shared" si="10"/>
        <v>100</v>
      </c>
      <c r="AT19" s="89">
        <f t="shared" si="10"/>
        <v>100</v>
      </c>
      <c r="AU19" s="89">
        <f t="shared" si="10"/>
        <v>100</v>
      </c>
    </row>
    <row r="20" spans="1:47" ht="66.75" customHeight="1" x14ac:dyDescent="0.25">
      <c r="A20" s="243"/>
      <c r="B20" s="230" t="s">
        <v>389</v>
      </c>
      <c r="C20" s="230"/>
      <c r="D20" s="73">
        <v>3</v>
      </c>
      <c r="E20" s="91">
        <v>2</v>
      </c>
      <c r="F20" s="91">
        <v>3</v>
      </c>
      <c r="G20" s="73">
        <v>3</v>
      </c>
      <c r="H20" s="73">
        <v>3</v>
      </c>
      <c r="I20" s="73">
        <v>3</v>
      </c>
      <c r="J20" s="91">
        <v>3</v>
      </c>
      <c r="K20" s="91">
        <v>3</v>
      </c>
      <c r="L20" s="91">
        <v>3</v>
      </c>
      <c r="M20" s="73">
        <v>3</v>
      </c>
      <c r="N20" s="73">
        <v>3</v>
      </c>
      <c r="O20" s="109">
        <v>2</v>
      </c>
      <c r="P20" s="73">
        <v>2</v>
      </c>
      <c r="Q20" s="73">
        <v>2</v>
      </c>
      <c r="R20" s="73">
        <v>3</v>
      </c>
      <c r="S20" s="73">
        <v>3</v>
      </c>
      <c r="T20" s="73">
        <v>3</v>
      </c>
      <c r="U20" s="73">
        <v>3</v>
      </c>
      <c r="V20" s="73">
        <v>3</v>
      </c>
      <c r="W20" s="73">
        <v>3</v>
      </c>
      <c r="X20" s="73">
        <v>3</v>
      </c>
      <c r="Y20" s="73">
        <v>3</v>
      </c>
      <c r="Z20" s="73">
        <v>3</v>
      </c>
      <c r="AA20" s="73">
        <v>3</v>
      </c>
      <c r="AB20" s="73">
        <v>2</v>
      </c>
      <c r="AC20" s="136" t="s">
        <v>401</v>
      </c>
      <c r="AD20" s="73">
        <v>3</v>
      </c>
      <c r="AE20" s="136" t="s">
        <v>401</v>
      </c>
      <c r="AF20" s="73">
        <v>3</v>
      </c>
      <c r="AG20" s="136" t="s">
        <v>401</v>
      </c>
      <c r="AH20" s="73">
        <v>3</v>
      </c>
      <c r="AI20" s="136" t="s">
        <v>401</v>
      </c>
      <c r="AJ20" s="73">
        <v>2</v>
      </c>
      <c r="AK20" s="136" t="s">
        <v>401</v>
      </c>
      <c r="AL20" s="73">
        <v>2</v>
      </c>
      <c r="AM20" s="73" t="s">
        <v>401</v>
      </c>
      <c r="AN20" s="73">
        <v>2</v>
      </c>
      <c r="AO20" s="73">
        <v>2</v>
      </c>
      <c r="AP20" s="73">
        <v>2</v>
      </c>
      <c r="AQ20" s="73">
        <v>3</v>
      </c>
      <c r="AR20" s="136" t="s">
        <v>401</v>
      </c>
      <c r="AS20" s="136" t="s">
        <v>401</v>
      </c>
      <c r="AT20" s="136" t="s">
        <v>401</v>
      </c>
      <c r="AU20" s="136" t="s">
        <v>401</v>
      </c>
    </row>
    <row r="21" spans="1:47" s="92" customFormat="1" ht="26.25" hidden="1" customHeight="1" x14ac:dyDescent="0.25">
      <c r="A21" s="243"/>
      <c r="B21" s="231" t="s">
        <v>310</v>
      </c>
      <c r="C21" s="231"/>
      <c r="D21" s="74">
        <v>90</v>
      </c>
      <c r="E21" s="74">
        <v>100</v>
      </c>
      <c r="F21" s="74">
        <v>100</v>
      </c>
      <c r="G21" s="74">
        <v>90</v>
      </c>
      <c r="H21" s="74">
        <v>90</v>
      </c>
      <c r="I21" s="74">
        <v>90</v>
      </c>
      <c r="J21" s="74">
        <v>100</v>
      </c>
      <c r="K21" s="74">
        <v>100</v>
      </c>
      <c r="L21" s="74">
        <v>100</v>
      </c>
      <c r="M21" s="74"/>
      <c r="N21" s="74"/>
    </row>
    <row r="22" spans="1:47" s="80" customFormat="1" ht="21" hidden="1" customHeight="1" x14ac:dyDescent="0.25">
      <c r="A22" s="244"/>
      <c r="B22" s="232" t="s">
        <v>304</v>
      </c>
      <c r="C22" s="232"/>
      <c r="D22" s="96">
        <f t="shared" ref="D22:L22" si="11">D19-D21</f>
        <v>0</v>
      </c>
      <c r="E22" s="96">
        <f t="shared" si="11"/>
        <v>-40</v>
      </c>
      <c r="F22" s="96">
        <f t="shared" si="11"/>
        <v>-10</v>
      </c>
      <c r="G22" s="96">
        <f t="shared" si="11"/>
        <v>0</v>
      </c>
      <c r="H22" s="96">
        <f t="shared" si="11"/>
        <v>0</v>
      </c>
      <c r="I22" s="96">
        <f t="shared" si="11"/>
        <v>0</v>
      </c>
      <c r="J22" s="96">
        <f t="shared" si="11"/>
        <v>-10</v>
      </c>
      <c r="K22" s="96">
        <f t="shared" si="11"/>
        <v>-10</v>
      </c>
      <c r="L22" s="96">
        <f t="shared" si="11"/>
        <v>-10</v>
      </c>
      <c r="M22" s="75"/>
      <c r="N22" s="75"/>
    </row>
    <row r="23" spans="1:47" s="86" customFormat="1" ht="48.75" customHeight="1" x14ac:dyDescent="0.3">
      <c r="A23" s="242" t="s">
        <v>311</v>
      </c>
      <c r="B23" s="229" t="s">
        <v>312</v>
      </c>
      <c r="C23" s="229"/>
      <c r="D23" s="89">
        <f>ROUND((D24+D29)/2,0)</f>
        <v>94</v>
      </c>
      <c r="E23" s="89">
        <f t="shared" ref="E23:N23" si="12">ROUND((E24+E29)/2,0)</f>
        <v>81</v>
      </c>
      <c r="F23" s="89">
        <f t="shared" si="12"/>
        <v>89</v>
      </c>
      <c r="G23" s="89">
        <f t="shared" si="12"/>
        <v>96</v>
      </c>
      <c r="H23" s="89">
        <f t="shared" si="12"/>
        <v>90</v>
      </c>
      <c r="I23" s="89">
        <f t="shared" si="12"/>
        <v>100</v>
      </c>
      <c r="J23" s="89">
        <f t="shared" si="12"/>
        <v>94</v>
      </c>
      <c r="K23" s="89">
        <f t="shared" si="12"/>
        <v>94</v>
      </c>
      <c r="L23" s="89">
        <f t="shared" si="12"/>
        <v>96</v>
      </c>
      <c r="M23" s="89">
        <f t="shared" si="12"/>
        <v>86</v>
      </c>
      <c r="N23" s="89">
        <f t="shared" si="12"/>
        <v>86</v>
      </c>
      <c r="O23" s="89">
        <f t="shared" ref="O23:AU23" si="13">ROUND((O24+O29)/2,0)</f>
        <v>87</v>
      </c>
      <c r="P23" s="89">
        <f t="shared" si="13"/>
        <v>90</v>
      </c>
      <c r="Q23" s="89">
        <f t="shared" si="13"/>
        <v>98</v>
      </c>
      <c r="R23" s="89">
        <f t="shared" si="13"/>
        <v>91</v>
      </c>
      <c r="S23" s="89">
        <f t="shared" si="13"/>
        <v>94</v>
      </c>
      <c r="T23" s="89">
        <f t="shared" si="13"/>
        <v>98</v>
      </c>
      <c r="U23" s="89">
        <f t="shared" si="13"/>
        <v>89</v>
      </c>
      <c r="V23" s="89">
        <f t="shared" si="13"/>
        <v>97</v>
      </c>
      <c r="W23" s="89">
        <f t="shared" si="13"/>
        <v>95</v>
      </c>
      <c r="X23" s="89">
        <f t="shared" si="13"/>
        <v>97</v>
      </c>
      <c r="Y23" s="89">
        <f t="shared" si="13"/>
        <v>93</v>
      </c>
      <c r="Z23" s="89">
        <f t="shared" si="13"/>
        <v>100</v>
      </c>
      <c r="AA23" s="89">
        <f t="shared" si="13"/>
        <v>93</v>
      </c>
      <c r="AB23" s="89">
        <f t="shared" si="13"/>
        <v>93</v>
      </c>
      <c r="AC23" s="89">
        <f t="shared" si="13"/>
        <v>94</v>
      </c>
      <c r="AD23" s="89">
        <f t="shared" si="13"/>
        <v>89</v>
      </c>
      <c r="AE23" s="89">
        <f t="shared" si="13"/>
        <v>89</v>
      </c>
      <c r="AF23" s="89">
        <f t="shared" si="13"/>
        <v>97</v>
      </c>
      <c r="AG23" s="89">
        <f t="shared" si="13"/>
        <v>91</v>
      </c>
      <c r="AH23" s="89">
        <f t="shared" si="13"/>
        <v>98</v>
      </c>
      <c r="AI23" s="89">
        <f t="shared" si="13"/>
        <v>98</v>
      </c>
      <c r="AJ23" s="89">
        <f t="shared" si="13"/>
        <v>98</v>
      </c>
      <c r="AK23" s="89">
        <f t="shared" si="13"/>
        <v>95</v>
      </c>
      <c r="AL23" s="89">
        <f t="shared" si="13"/>
        <v>89</v>
      </c>
      <c r="AM23" s="89">
        <f t="shared" si="13"/>
        <v>100</v>
      </c>
      <c r="AN23" s="89">
        <f t="shared" si="13"/>
        <v>99</v>
      </c>
      <c r="AO23" s="89">
        <f t="shared" si="13"/>
        <v>94</v>
      </c>
      <c r="AP23" s="89">
        <f t="shared" si="13"/>
        <v>100</v>
      </c>
      <c r="AQ23" s="89">
        <f t="shared" si="13"/>
        <v>93</v>
      </c>
      <c r="AR23" s="89">
        <f t="shared" si="13"/>
        <v>91</v>
      </c>
      <c r="AS23" s="89">
        <f t="shared" si="13"/>
        <v>98</v>
      </c>
      <c r="AT23" s="89">
        <f t="shared" si="13"/>
        <v>94</v>
      </c>
      <c r="AU23" s="89">
        <f t="shared" si="13"/>
        <v>85</v>
      </c>
    </row>
    <row r="24" spans="1:47" s="86" customFormat="1" ht="54" customHeight="1" x14ac:dyDescent="0.25">
      <c r="A24" s="243"/>
      <c r="B24" s="245" t="s">
        <v>313</v>
      </c>
      <c r="C24" s="245"/>
      <c r="D24" s="89">
        <f>ROUND(D25/D26*100,0)</f>
        <v>95</v>
      </c>
      <c r="E24" s="89">
        <f t="shared" ref="E24:N24" si="14">ROUND(E25/E26*100,0)</f>
        <v>88</v>
      </c>
      <c r="F24" s="89">
        <f t="shared" si="14"/>
        <v>86</v>
      </c>
      <c r="G24" s="89">
        <f>ROUND(G25/G26*100,0)</f>
        <v>95</v>
      </c>
      <c r="H24" s="89">
        <f t="shared" si="14"/>
        <v>91</v>
      </c>
      <c r="I24" s="89">
        <f t="shared" si="14"/>
        <v>100</v>
      </c>
      <c r="J24" s="89">
        <f t="shared" si="14"/>
        <v>94</v>
      </c>
      <c r="K24" s="89">
        <f t="shared" si="14"/>
        <v>96</v>
      </c>
      <c r="L24" s="89">
        <f t="shared" si="14"/>
        <v>96</v>
      </c>
      <c r="M24" s="89">
        <f t="shared" si="14"/>
        <v>88</v>
      </c>
      <c r="N24" s="89">
        <f t="shared" si="14"/>
        <v>86</v>
      </c>
      <c r="O24" s="89">
        <f t="shared" ref="O24:AU24" si="15">ROUND(O25/O26*100,0)</f>
        <v>89</v>
      </c>
      <c r="P24" s="89">
        <f t="shared" si="15"/>
        <v>92</v>
      </c>
      <c r="Q24" s="89">
        <f t="shared" si="15"/>
        <v>98</v>
      </c>
      <c r="R24" s="89">
        <f t="shared" si="15"/>
        <v>95</v>
      </c>
      <c r="S24" s="89">
        <f t="shared" si="15"/>
        <v>93</v>
      </c>
      <c r="T24" s="89">
        <f t="shared" si="15"/>
        <v>98</v>
      </c>
      <c r="U24" s="89">
        <f t="shared" si="15"/>
        <v>93</v>
      </c>
      <c r="V24" s="89">
        <f t="shared" si="15"/>
        <v>97</v>
      </c>
      <c r="W24" s="89">
        <f t="shared" si="15"/>
        <v>98</v>
      </c>
      <c r="X24" s="89">
        <f t="shared" si="15"/>
        <v>98</v>
      </c>
      <c r="Y24" s="89">
        <f t="shared" si="15"/>
        <v>96</v>
      </c>
      <c r="Z24" s="89">
        <f t="shared" si="15"/>
        <v>100</v>
      </c>
      <c r="AA24" s="89">
        <f t="shared" si="15"/>
        <v>93</v>
      </c>
      <c r="AB24" s="89">
        <f t="shared" si="15"/>
        <v>100</v>
      </c>
      <c r="AC24" s="89">
        <f t="shared" si="15"/>
        <v>97</v>
      </c>
      <c r="AD24" s="89">
        <f t="shared" si="15"/>
        <v>93</v>
      </c>
      <c r="AE24" s="89">
        <f t="shared" si="15"/>
        <v>89</v>
      </c>
      <c r="AF24" s="89">
        <f t="shared" si="15"/>
        <v>97</v>
      </c>
      <c r="AG24" s="89">
        <f t="shared" si="15"/>
        <v>92</v>
      </c>
      <c r="AH24" s="89">
        <f t="shared" si="15"/>
        <v>99</v>
      </c>
      <c r="AI24" s="89">
        <f t="shared" si="15"/>
        <v>98</v>
      </c>
      <c r="AJ24" s="89">
        <f t="shared" si="15"/>
        <v>98</v>
      </c>
      <c r="AK24" s="89">
        <f t="shared" si="15"/>
        <v>95</v>
      </c>
      <c r="AL24" s="89">
        <f t="shared" si="15"/>
        <v>89</v>
      </c>
      <c r="AM24" s="89">
        <f t="shared" si="15"/>
        <v>100</v>
      </c>
      <c r="AN24" s="89">
        <f t="shared" si="15"/>
        <v>99</v>
      </c>
      <c r="AO24" s="89">
        <f t="shared" si="15"/>
        <v>97</v>
      </c>
      <c r="AP24" s="89">
        <f t="shared" si="15"/>
        <v>100</v>
      </c>
      <c r="AQ24" s="89">
        <f t="shared" si="15"/>
        <v>93</v>
      </c>
      <c r="AR24" s="89">
        <f t="shared" si="15"/>
        <v>92</v>
      </c>
      <c r="AS24" s="89">
        <f t="shared" si="15"/>
        <v>96</v>
      </c>
      <c r="AT24" s="89">
        <f t="shared" si="15"/>
        <v>96</v>
      </c>
      <c r="AU24" s="89">
        <f t="shared" si="15"/>
        <v>88</v>
      </c>
    </row>
    <row r="25" spans="1:47" ht="105" customHeight="1" x14ac:dyDescent="0.25">
      <c r="A25" s="243"/>
      <c r="B25" s="230" t="s">
        <v>314</v>
      </c>
      <c r="C25" s="97" t="s">
        <v>315</v>
      </c>
      <c r="D25" s="138">
        <v>659</v>
      </c>
      <c r="E25" s="138">
        <v>67</v>
      </c>
      <c r="F25" s="138">
        <v>138</v>
      </c>
      <c r="G25" s="138">
        <v>212</v>
      </c>
      <c r="H25" s="138">
        <v>259</v>
      </c>
      <c r="I25" s="138">
        <v>402</v>
      </c>
      <c r="J25" s="138">
        <v>336</v>
      </c>
      <c r="K25" s="138">
        <v>433</v>
      </c>
      <c r="L25" s="138">
        <v>270</v>
      </c>
      <c r="M25" s="138">
        <v>433</v>
      </c>
      <c r="N25" s="138">
        <v>221</v>
      </c>
      <c r="O25" s="138">
        <v>334</v>
      </c>
      <c r="P25" s="138">
        <v>479</v>
      </c>
      <c r="Q25" s="138">
        <v>170</v>
      </c>
      <c r="R25" s="138">
        <v>164</v>
      </c>
      <c r="S25" s="138">
        <v>99</v>
      </c>
      <c r="T25" s="138">
        <v>352</v>
      </c>
      <c r="U25" s="138">
        <v>84</v>
      </c>
      <c r="V25" s="138">
        <v>151</v>
      </c>
      <c r="W25" s="138">
        <v>99</v>
      </c>
      <c r="X25" s="138">
        <v>59</v>
      </c>
      <c r="Y25" s="138">
        <v>54</v>
      </c>
      <c r="Z25" s="138">
        <v>1</v>
      </c>
      <c r="AA25" s="138">
        <v>216</v>
      </c>
      <c r="AB25" s="138">
        <v>22</v>
      </c>
      <c r="AC25" s="138">
        <v>156</v>
      </c>
      <c r="AD25" s="138">
        <v>227</v>
      </c>
      <c r="AE25" s="138">
        <v>191</v>
      </c>
      <c r="AF25" s="138">
        <v>348</v>
      </c>
      <c r="AG25" s="138">
        <v>324</v>
      </c>
      <c r="AH25" s="138">
        <v>273</v>
      </c>
      <c r="AI25" s="138">
        <v>196</v>
      </c>
      <c r="AJ25" s="138">
        <v>164</v>
      </c>
      <c r="AK25" s="138">
        <v>706</v>
      </c>
      <c r="AL25" s="138">
        <v>79</v>
      </c>
      <c r="AM25" s="138">
        <v>12</v>
      </c>
      <c r="AN25" s="138">
        <v>81</v>
      </c>
      <c r="AO25" s="138">
        <v>206</v>
      </c>
      <c r="AP25" s="138">
        <v>44</v>
      </c>
      <c r="AQ25" s="138">
        <v>142</v>
      </c>
      <c r="AR25" s="138">
        <v>126</v>
      </c>
      <c r="AS25" s="138">
        <v>54</v>
      </c>
      <c r="AT25" s="138">
        <v>223</v>
      </c>
      <c r="AU25" s="138">
        <v>44</v>
      </c>
    </row>
    <row r="26" spans="1:47" x14ac:dyDescent="0.25">
      <c r="A26" s="243"/>
      <c r="B26" s="230"/>
      <c r="C26" s="97" t="s">
        <v>316</v>
      </c>
      <c r="D26" s="137">
        <v>692</v>
      </c>
      <c r="E26" s="137">
        <v>76</v>
      </c>
      <c r="F26" s="137">
        <v>160</v>
      </c>
      <c r="G26" s="137">
        <v>223</v>
      </c>
      <c r="H26" s="137">
        <v>284</v>
      </c>
      <c r="I26" s="137">
        <v>402</v>
      </c>
      <c r="J26" s="137">
        <v>357</v>
      </c>
      <c r="K26" s="137">
        <v>453</v>
      </c>
      <c r="L26" s="137">
        <v>281</v>
      </c>
      <c r="M26" s="137">
        <v>493</v>
      </c>
      <c r="N26" s="137">
        <v>257</v>
      </c>
      <c r="O26" s="137">
        <v>377</v>
      </c>
      <c r="P26" s="137">
        <v>518</v>
      </c>
      <c r="Q26" s="137">
        <v>174</v>
      </c>
      <c r="R26" s="137">
        <v>173</v>
      </c>
      <c r="S26" s="137">
        <v>106</v>
      </c>
      <c r="T26" s="137">
        <v>358</v>
      </c>
      <c r="U26" s="137">
        <v>90</v>
      </c>
      <c r="V26" s="137">
        <v>155</v>
      </c>
      <c r="W26" s="137">
        <v>101</v>
      </c>
      <c r="X26" s="137">
        <v>60</v>
      </c>
      <c r="Y26" s="137">
        <v>56</v>
      </c>
      <c r="Z26" s="137">
        <v>1</v>
      </c>
      <c r="AA26" s="137">
        <v>232</v>
      </c>
      <c r="AB26" s="137">
        <v>22</v>
      </c>
      <c r="AC26" s="137">
        <v>161</v>
      </c>
      <c r="AD26" s="137">
        <v>243</v>
      </c>
      <c r="AE26" s="137">
        <v>214</v>
      </c>
      <c r="AF26" s="137">
        <v>357</v>
      </c>
      <c r="AG26" s="137">
        <v>352</v>
      </c>
      <c r="AH26" s="137">
        <v>275</v>
      </c>
      <c r="AI26" s="137">
        <v>199</v>
      </c>
      <c r="AJ26" s="137">
        <v>167</v>
      </c>
      <c r="AK26" s="137">
        <v>741</v>
      </c>
      <c r="AL26" s="137">
        <v>89</v>
      </c>
      <c r="AM26" s="137">
        <v>12</v>
      </c>
      <c r="AN26" s="137">
        <v>82</v>
      </c>
      <c r="AO26" s="137">
        <v>213</v>
      </c>
      <c r="AP26" s="137">
        <v>44</v>
      </c>
      <c r="AQ26" s="137">
        <v>153</v>
      </c>
      <c r="AR26" s="137">
        <v>137</v>
      </c>
      <c r="AS26" s="137">
        <v>56</v>
      </c>
      <c r="AT26" s="137">
        <v>232</v>
      </c>
      <c r="AU26" s="137">
        <v>50</v>
      </c>
    </row>
    <row r="27" spans="1:47" s="92" customFormat="1" hidden="1" x14ac:dyDescent="0.25">
      <c r="A27" s="243"/>
      <c r="B27" s="231" t="s">
        <v>317</v>
      </c>
      <c r="C27" s="231"/>
      <c r="D27" s="74">
        <v>97.4</v>
      </c>
      <c r="E27" s="89">
        <v>98.8</v>
      </c>
      <c r="F27" s="89">
        <v>100</v>
      </c>
      <c r="G27" s="89">
        <v>98.2</v>
      </c>
      <c r="H27" s="89">
        <v>100</v>
      </c>
      <c r="I27" s="89">
        <v>100</v>
      </c>
      <c r="J27" s="89">
        <v>100</v>
      </c>
      <c r="K27" s="89">
        <v>100</v>
      </c>
      <c r="L27" s="89">
        <v>100</v>
      </c>
      <c r="M27" s="74"/>
      <c r="N27" s="74"/>
    </row>
    <row r="28" spans="1:47" s="80" customFormat="1" ht="21" hidden="1" customHeight="1" x14ac:dyDescent="0.25">
      <c r="A28" s="243"/>
      <c r="B28" s="252" t="s">
        <v>304</v>
      </c>
      <c r="C28" s="252"/>
      <c r="D28" s="93">
        <f t="shared" ref="D28:L28" si="16">D24-D27</f>
        <v>-2.4000000000000057</v>
      </c>
      <c r="E28" s="93">
        <f t="shared" si="16"/>
        <v>-10.799999999999997</v>
      </c>
      <c r="F28" s="93">
        <f t="shared" si="16"/>
        <v>-14</v>
      </c>
      <c r="G28" s="93">
        <f t="shared" si="16"/>
        <v>-3.2000000000000028</v>
      </c>
      <c r="H28" s="93">
        <f t="shared" si="16"/>
        <v>-9</v>
      </c>
      <c r="I28" s="93">
        <f t="shared" si="16"/>
        <v>0</v>
      </c>
      <c r="J28" s="93">
        <f t="shared" si="16"/>
        <v>-6</v>
      </c>
      <c r="K28" s="93">
        <f t="shared" si="16"/>
        <v>-4</v>
      </c>
      <c r="L28" s="93">
        <f t="shared" si="16"/>
        <v>-4</v>
      </c>
      <c r="M28" s="75"/>
      <c r="N28" s="75"/>
    </row>
    <row r="29" spans="1:47" s="86" customFormat="1" ht="48" customHeight="1" x14ac:dyDescent="0.25">
      <c r="A29" s="243"/>
      <c r="B29" s="245" t="s">
        <v>318</v>
      </c>
      <c r="C29" s="245"/>
      <c r="D29" s="89">
        <f>ROUND(D30/D31*100,0)</f>
        <v>92</v>
      </c>
      <c r="E29" s="89">
        <f t="shared" ref="E29:N29" si="17">ROUND(E30/E31*100,0)</f>
        <v>73</v>
      </c>
      <c r="F29" s="89">
        <f t="shared" si="17"/>
        <v>91</v>
      </c>
      <c r="G29" s="89">
        <f>ROUND(G30/G31*100,0)</f>
        <v>97</v>
      </c>
      <c r="H29" s="89">
        <f t="shared" si="17"/>
        <v>89</v>
      </c>
      <c r="I29" s="89">
        <f t="shared" si="17"/>
        <v>100</v>
      </c>
      <c r="J29" s="89">
        <f t="shared" si="17"/>
        <v>93</v>
      </c>
      <c r="K29" s="89">
        <f t="shared" si="17"/>
        <v>92</v>
      </c>
      <c r="L29" s="89">
        <f t="shared" si="17"/>
        <v>95</v>
      </c>
      <c r="M29" s="89">
        <f t="shared" si="17"/>
        <v>83</v>
      </c>
      <c r="N29" s="89">
        <f t="shared" si="17"/>
        <v>86</v>
      </c>
      <c r="O29" s="89">
        <f t="shared" ref="O29:AU29" si="18">ROUND(O30/O31*100,0)</f>
        <v>85</v>
      </c>
      <c r="P29" s="89">
        <f t="shared" si="18"/>
        <v>87</v>
      </c>
      <c r="Q29" s="89">
        <f t="shared" si="18"/>
        <v>97</v>
      </c>
      <c r="R29" s="89">
        <f t="shared" si="18"/>
        <v>87</v>
      </c>
      <c r="S29" s="89">
        <f t="shared" si="18"/>
        <v>94</v>
      </c>
      <c r="T29" s="89">
        <f t="shared" si="18"/>
        <v>97</v>
      </c>
      <c r="U29" s="89">
        <f t="shared" si="18"/>
        <v>85</v>
      </c>
      <c r="V29" s="89">
        <f t="shared" si="18"/>
        <v>96</v>
      </c>
      <c r="W29" s="89">
        <f t="shared" si="18"/>
        <v>92</v>
      </c>
      <c r="X29" s="89">
        <f t="shared" si="18"/>
        <v>96</v>
      </c>
      <c r="Y29" s="89">
        <f t="shared" si="18"/>
        <v>90</v>
      </c>
      <c r="Z29" s="89">
        <f t="shared" si="18"/>
        <v>100</v>
      </c>
      <c r="AA29" s="89">
        <f t="shared" si="18"/>
        <v>93</v>
      </c>
      <c r="AB29" s="89">
        <f t="shared" si="18"/>
        <v>86</v>
      </c>
      <c r="AC29" s="89">
        <f t="shared" si="18"/>
        <v>91</v>
      </c>
      <c r="AD29" s="89">
        <f t="shared" si="18"/>
        <v>84</v>
      </c>
      <c r="AE29" s="89">
        <f t="shared" si="18"/>
        <v>89</v>
      </c>
      <c r="AF29" s="89">
        <f t="shared" si="18"/>
        <v>96</v>
      </c>
      <c r="AG29" s="89">
        <f t="shared" si="18"/>
        <v>90</v>
      </c>
      <c r="AH29" s="89">
        <f t="shared" si="18"/>
        <v>96</v>
      </c>
      <c r="AI29" s="89">
        <f t="shared" si="18"/>
        <v>98</v>
      </c>
      <c r="AJ29" s="89">
        <f t="shared" si="18"/>
        <v>97</v>
      </c>
      <c r="AK29" s="89">
        <f t="shared" si="18"/>
        <v>94</v>
      </c>
      <c r="AL29" s="89">
        <f t="shared" si="18"/>
        <v>88</v>
      </c>
      <c r="AM29" s="89">
        <f t="shared" si="18"/>
        <v>100</v>
      </c>
      <c r="AN29" s="89">
        <f t="shared" si="18"/>
        <v>99</v>
      </c>
      <c r="AO29" s="89">
        <f t="shared" si="18"/>
        <v>90</v>
      </c>
      <c r="AP29" s="89">
        <f t="shared" si="18"/>
        <v>100</v>
      </c>
      <c r="AQ29" s="89">
        <f t="shared" si="18"/>
        <v>93</v>
      </c>
      <c r="AR29" s="89">
        <f t="shared" si="18"/>
        <v>90</v>
      </c>
      <c r="AS29" s="89">
        <f t="shared" si="18"/>
        <v>100</v>
      </c>
      <c r="AT29" s="89">
        <f t="shared" si="18"/>
        <v>92</v>
      </c>
      <c r="AU29" s="89">
        <f t="shared" si="18"/>
        <v>81</v>
      </c>
    </row>
    <row r="30" spans="1:47" ht="38.25" customHeight="1" x14ac:dyDescent="0.25">
      <c r="A30" s="243"/>
      <c r="B30" s="253" t="s">
        <v>319</v>
      </c>
      <c r="C30" s="97" t="s">
        <v>315</v>
      </c>
      <c r="D30" s="138">
        <v>706</v>
      </c>
      <c r="E30" s="138">
        <v>43</v>
      </c>
      <c r="F30" s="138">
        <v>113</v>
      </c>
      <c r="G30" s="138">
        <v>214</v>
      </c>
      <c r="H30" s="138">
        <v>268</v>
      </c>
      <c r="I30" s="138">
        <v>384</v>
      </c>
      <c r="J30" s="138">
        <v>337</v>
      </c>
      <c r="K30" s="138">
        <v>408</v>
      </c>
      <c r="L30" s="138">
        <v>297</v>
      </c>
      <c r="M30" s="138">
        <v>420</v>
      </c>
      <c r="N30" s="138">
        <v>195</v>
      </c>
      <c r="O30" s="138">
        <v>369</v>
      </c>
      <c r="P30" s="138">
        <v>423</v>
      </c>
      <c r="Q30" s="138">
        <v>160</v>
      </c>
      <c r="R30" s="138">
        <v>131</v>
      </c>
      <c r="S30" s="138">
        <v>117</v>
      </c>
      <c r="T30" s="138">
        <v>354</v>
      </c>
      <c r="U30" s="138">
        <v>71</v>
      </c>
      <c r="V30" s="138">
        <v>109</v>
      </c>
      <c r="W30" s="138">
        <v>89</v>
      </c>
      <c r="X30" s="138">
        <v>49</v>
      </c>
      <c r="Y30" s="138">
        <v>47</v>
      </c>
      <c r="Z30" s="138">
        <v>1</v>
      </c>
      <c r="AA30" s="138">
        <v>179</v>
      </c>
      <c r="AB30" s="138">
        <v>19</v>
      </c>
      <c r="AC30" s="138">
        <v>126</v>
      </c>
      <c r="AD30" s="138">
        <v>149</v>
      </c>
      <c r="AE30" s="138">
        <v>185</v>
      </c>
      <c r="AF30" s="138">
        <v>342</v>
      </c>
      <c r="AG30" s="138">
        <v>280</v>
      </c>
      <c r="AH30" s="138">
        <v>259</v>
      </c>
      <c r="AI30" s="138">
        <v>193</v>
      </c>
      <c r="AJ30" s="138">
        <v>150</v>
      </c>
      <c r="AK30" s="138">
        <v>678</v>
      </c>
      <c r="AL30" s="138">
        <v>67</v>
      </c>
      <c r="AM30" s="138">
        <v>11</v>
      </c>
      <c r="AN30" s="138">
        <v>82</v>
      </c>
      <c r="AO30" s="138">
        <v>173</v>
      </c>
      <c r="AP30" s="138">
        <v>39</v>
      </c>
      <c r="AQ30" s="138">
        <v>96</v>
      </c>
      <c r="AR30" s="138">
        <v>95</v>
      </c>
      <c r="AS30" s="138">
        <v>39</v>
      </c>
      <c r="AT30" s="138">
        <v>179</v>
      </c>
      <c r="AU30" s="138">
        <v>34</v>
      </c>
    </row>
    <row r="31" spans="1:47" ht="60" customHeight="1" x14ac:dyDescent="0.25">
      <c r="A31" s="243"/>
      <c r="B31" s="253"/>
      <c r="C31" s="97" t="s">
        <v>316</v>
      </c>
      <c r="D31" s="137">
        <v>766</v>
      </c>
      <c r="E31" s="137">
        <v>59</v>
      </c>
      <c r="F31" s="137">
        <v>124</v>
      </c>
      <c r="G31" s="137">
        <v>220</v>
      </c>
      <c r="H31" s="137">
        <v>300</v>
      </c>
      <c r="I31" s="137">
        <v>385</v>
      </c>
      <c r="J31" s="137">
        <v>361</v>
      </c>
      <c r="K31" s="137">
        <v>442</v>
      </c>
      <c r="L31" s="137">
        <v>314</v>
      </c>
      <c r="M31" s="137">
        <v>505</v>
      </c>
      <c r="N31" s="137">
        <v>228</v>
      </c>
      <c r="O31" s="137">
        <v>432</v>
      </c>
      <c r="P31" s="137">
        <v>488</v>
      </c>
      <c r="Q31" s="137">
        <v>165</v>
      </c>
      <c r="R31" s="137">
        <v>150</v>
      </c>
      <c r="S31" s="137">
        <v>125</v>
      </c>
      <c r="T31" s="137">
        <v>364</v>
      </c>
      <c r="U31" s="137">
        <v>84</v>
      </c>
      <c r="V31" s="137">
        <v>113</v>
      </c>
      <c r="W31" s="137">
        <v>97</v>
      </c>
      <c r="X31" s="137">
        <v>51</v>
      </c>
      <c r="Y31" s="137">
        <v>52</v>
      </c>
      <c r="Z31" s="137">
        <v>1</v>
      </c>
      <c r="AA31" s="137">
        <v>193</v>
      </c>
      <c r="AB31" s="137">
        <v>22</v>
      </c>
      <c r="AC31" s="137">
        <v>138</v>
      </c>
      <c r="AD31" s="137">
        <v>177</v>
      </c>
      <c r="AE31" s="137">
        <v>209</v>
      </c>
      <c r="AF31" s="137">
        <v>357</v>
      </c>
      <c r="AG31" s="137">
        <v>312</v>
      </c>
      <c r="AH31" s="137">
        <v>269</v>
      </c>
      <c r="AI31" s="137">
        <v>196</v>
      </c>
      <c r="AJ31" s="137">
        <v>154</v>
      </c>
      <c r="AK31" s="137">
        <v>725</v>
      </c>
      <c r="AL31" s="137">
        <v>76</v>
      </c>
      <c r="AM31" s="137">
        <v>11</v>
      </c>
      <c r="AN31" s="137">
        <v>83</v>
      </c>
      <c r="AO31" s="137">
        <v>193</v>
      </c>
      <c r="AP31" s="137">
        <v>39</v>
      </c>
      <c r="AQ31" s="137">
        <v>103</v>
      </c>
      <c r="AR31" s="137">
        <v>105</v>
      </c>
      <c r="AS31" s="137">
        <v>39</v>
      </c>
      <c r="AT31" s="137">
        <v>195</v>
      </c>
      <c r="AU31" s="137">
        <v>42</v>
      </c>
    </row>
    <row r="32" spans="1:47" s="92" customFormat="1" hidden="1" x14ac:dyDescent="0.25">
      <c r="A32" s="243"/>
      <c r="B32" s="231" t="s">
        <v>320</v>
      </c>
      <c r="C32" s="231"/>
      <c r="D32" s="74">
        <v>94.7</v>
      </c>
      <c r="E32" s="74">
        <v>98.9</v>
      </c>
      <c r="F32" s="74">
        <v>100</v>
      </c>
      <c r="G32" s="74">
        <v>96.5</v>
      </c>
      <c r="H32" s="74">
        <v>100</v>
      </c>
      <c r="I32" s="74">
        <v>100</v>
      </c>
      <c r="J32" s="74">
        <v>100</v>
      </c>
      <c r="K32" s="74">
        <v>100</v>
      </c>
      <c r="L32" s="74">
        <v>100</v>
      </c>
      <c r="M32" s="74"/>
      <c r="N32" s="74"/>
    </row>
    <row r="33" spans="1:48" s="80" customFormat="1" ht="21" hidden="1" customHeight="1" x14ac:dyDescent="0.25">
      <c r="A33" s="243"/>
      <c r="B33" s="232" t="s">
        <v>304</v>
      </c>
      <c r="C33" s="232"/>
      <c r="D33" s="93">
        <f t="shared" ref="D33:L33" si="19">D29-D32</f>
        <v>-2.7000000000000028</v>
      </c>
      <c r="E33" s="93">
        <f t="shared" si="19"/>
        <v>-25.900000000000006</v>
      </c>
      <c r="F33" s="93">
        <f t="shared" si="19"/>
        <v>-9</v>
      </c>
      <c r="G33" s="93">
        <f t="shared" si="19"/>
        <v>0.5</v>
      </c>
      <c r="H33" s="93">
        <f t="shared" si="19"/>
        <v>-11</v>
      </c>
      <c r="I33" s="93">
        <f t="shared" si="19"/>
        <v>0</v>
      </c>
      <c r="J33" s="93">
        <f t="shared" si="19"/>
        <v>-7</v>
      </c>
      <c r="K33" s="93">
        <f t="shared" si="19"/>
        <v>-8</v>
      </c>
      <c r="L33" s="93">
        <f t="shared" si="19"/>
        <v>-5</v>
      </c>
      <c r="M33" s="75"/>
      <c r="N33" s="75"/>
    </row>
    <row r="34" spans="1:48" s="92" customFormat="1" hidden="1" x14ac:dyDescent="0.25">
      <c r="A34" s="243"/>
      <c r="B34" s="231" t="s">
        <v>321</v>
      </c>
      <c r="C34" s="231"/>
      <c r="D34" s="74">
        <v>96.050000000000011</v>
      </c>
      <c r="E34" s="74">
        <v>98.85</v>
      </c>
      <c r="F34" s="74">
        <v>100</v>
      </c>
      <c r="G34" s="74">
        <v>97.35</v>
      </c>
      <c r="H34" s="74">
        <v>100</v>
      </c>
      <c r="I34" s="74">
        <v>100</v>
      </c>
      <c r="J34" s="74">
        <v>100</v>
      </c>
      <c r="K34" s="74">
        <v>100</v>
      </c>
      <c r="L34" s="74">
        <v>100</v>
      </c>
      <c r="M34" s="74"/>
      <c r="N34" s="74"/>
    </row>
    <row r="35" spans="1:48" hidden="1" x14ac:dyDescent="0.25">
      <c r="A35" s="244"/>
      <c r="B35" s="246" t="s">
        <v>304</v>
      </c>
      <c r="C35" s="246"/>
      <c r="D35" s="93">
        <f t="shared" ref="D35:L35" si="20">D23-D34</f>
        <v>-2.0500000000000114</v>
      </c>
      <c r="E35" s="93">
        <f t="shared" si="20"/>
        <v>-17.849999999999994</v>
      </c>
      <c r="F35" s="93">
        <f t="shared" si="20"/>
        <v>-11</v>
      </c>
      <c r="G35" s="93">
        <f t="shared" si="20"/>
        <v>-1.3499999999999943</v>
      </c>
      <c r="H35" s="93">
        <f t="shared" si="20"/>
        <v>-10</v>
      </c>
      <c r="I35" s="93">
        <f t="shared" si="20"/>
        <v>0</v>
      </c>
      <c r="J35" s="93">
        <f t="shared" si="20"/>
        <v>-6</v>
      </c>
      <c r="K35" s="93">
        <f t="shared" si="20"/>
        <v>-6</v>
      </c>
      <c r="L35" s="93">
        <f t="shared" si="20"/>
        <v>-4</v>
      </c>
      <c r="M35" s="73"/>
      <c r="N35" s="73"/>
    </row>
    <row r="36" spans="1:48" s="99" customFormat="1" ht="21" hidden="1" customHeight="1" x14ac:dyDescent="0.25">
      <c r="A36" s="247" t="s">
        <v>322</v>
      </c>
      <c r="B36" s="98" t="s">
        <v>323</v>
      </c>
      <c r="C36" s="98"/>
      <c r="D36" s="78"/>
      <c r="E36" s="78"/>
      <c r="F36" s="78"/>
      <c r="G36" s="78"/>
      <c r="H36" s="78"/>
      <c r="I36" s="78"/>
      <c r="J36" s="78"/>
      <c r="K36" s="78"/>
      <c r="L36" s="78"/>
      <c r="M36" s="78"/>
      <c r="N36" s="78"/>
    </row>
    <row r="37" spans="1:48" s="92" customFormat="1" ht="15" hidden="1" customHeight="1" x14ac:dyDescent="0.25">
      <c r="A37" s="248"/>
      <c r="B37" s="250" t="s">
        <v>324</v>
      </c>
      <c r="C37" s="250"/>
      <c r="D37" s="74"/>
      <c r="E37" s="74"/>
      <c r="F37" s="74"/>
      <c r="G37" s="74"/>
      <c r="H37" s="74"/>
      <c r="I37" s="74"/>
      <c r="J37" s="74"/>
      <c r="K37" s="74"/>
      <c r="L37" s="74"/>
      <c r="M37" s="74"/>
      <c r="N37" s="74"/>
    </row>
    <row r="38" spans="1:48" s="102" customFormat="1" ht="30" customHeight="1" x14ac:dyDescent="0.25">
      <c r="A38" s="248"/>
      <c r="B38" s="100" t="s">
        <v>325</v>
      </c>
      <c r="C38" s="100"/>
      <c r="D38" s="101">
        <f>D6*0.3+D19*0.3+D23*0.4</f>
        <v>93.4</v>
      </c>
      <c r="E38" s="101">
        <f>E6*0.3+E19*0.3+E23*0.4</f>
        <v>77.099999999999994</v>
      </c>
      <c r="F38" s="101">
        <f t="shared" ref="F38:AU38" si="21">F6*0.3+F19*0.3+F23*0.4</f>
        <v>92.300000000000011</v>
      </c>
      <c r="G38" s="101">
        <f t="shared" si="21"/>
        <v>95.100000000000009</v>
      </c>
      <c r="H38" s="101">
        <f t="shared" si="21"/>
        <v>91.5</v>
      </c>
      <c r="I38" s="101">
        <f t="shared" si="21"/>
        <v>96.7</v>
      </c>
      <c r="J38" s="101">
        <f t="shared" si="21"/>
        <v>91.6</v>
      </c>
      <c r="K38" s="101">
        <f t="shared" si="21"/>
        <v>94.300000000000011</v>
      </c>
      <c r="L38" s="101">
        <f t="shared" si="21"/>
        <v>94.5</v>
      </c>
      <c r="M38" s="101">
        <f t="shared" si="21"/>
        <v>85.699999999999989</v>
      </c>
      <c r="N38" s="101">
        <f t="shared" si="21"/>
        <v>90.199999999999989</v>
      </c>
      <c r="O38" s="101">
        <f t="shared" si="21"/>
        <v>81.900000000000006</v>
      </c>
      <c r="P38" s="101">
        <f t="shared" si="21"/>
        <v>79.8</v>
      </c>
      <c r="Q38" s="101">
        <f t="shared" si="21"/>
        <v>86.9</v>
      </c>
      <c r="R38" s="101">
        <f t="shared" si="21"/>
        <v>92.199999999999989</v>
      </c>
      <c r="S38" s="101">
        <f t="shared" si="21"/>
        <v>93.699999999999989</v>
      </c>
      <c r="T38" s="101">
        <f t="shared" si="21"/>
        <v>95.3</v>
      </c>
      <c r="U38" s="101">
        <f>U6*0.3+U19*0.3+U23*0.4</f>
        <v>91.699999999999989</v>
      </c>
      <c r="V38" s="101">
        <f t="shared" si="21"/>
        <v>95.5</v>
      </c>
      <c r="W38" s="101">
        <f t="shared" si="21"/>
        <v>94.7</v>
      </c>
      <c r="X38" s="101">
        <f t="shared" si="21"/>
        <v>95.800000000000011</v>
      </c>
      <c r="Y38" s="101">
        <f t="shared" si="21"/>
        <v>93</v>
      </c>
      <c r="Z38" s="101">
        <f t="shared" si="21"/>
        <v>93.7</v>
      </c>
      <c r="AA38" s="101">
        <f t="shared" si="21"/>
        <v>87.9</v>
      </c>
      <c r="AB38" s="101">
        <f t="shared" si="21"/>
        <v>79.8</v>
      </c>
      <c r="AC38" s="101">
        <f t="shared" si="21"/>
        <v>96.4</v>
      </c>
      <c r="AD38" s="101">
        <f t="shared" si="21"/>
        <v>90.800000000000011</v>
      </c>
      <c r="AE38" s="101">
        <f t="shared" si="21"/>
        <v>93.5</v>
      </c>
      <c r="AF38" s="101">
        <f t="shared" si="21"/>
        <v>94.6</v>
      </c>
      <c r="AG38" s="101">
        <f t="shared" si="21"/>
        <v>95.199999999999989</v>
      </c>
      <c r="AH38" s="101">
        <f t="shared" si="21"/>
        <v>94.7</v>
      </c>
      <c r="AI38" s="101">
        <f t="shared" si="21"/>
        <v>98.9</v>
      </c>
      <c r="AJ38" s="101">
        <f t="shared" si="21"/>
        <v>86</v>
      </c>
      <c r="AK38" s="101">
        <f t="shared" si="21"/>
        <v>97.1</v>
      </c>
      <c r="AL38" s="101">
        <f t="shared" si="21"/>
        <v>81.800000000000011</v>
      </c>
      <c r="AM38" s="101">
        <f t="shared" si="21"/>
        <v>97.6</v>
      </c>
      <c r="AN38" s="101">
        <f t="shared" si="21"/>
        <v>81</v>
      </c>
      <c r="AO38" s="101">
        <f t="shared" si="21"/>
        <v>84.699999999999989</v>
      </c>
      <c r="AP38" s="101">
        <f t="shared" si="21"/>
        <v>83.8</v>
      </c>
      <c r="AQ38" s="101">
        <f t="shared" si="21"/>
        <v>93.3</v>
      </c>
      <c r="AR38" s="101">
        <f t="shared" si="21"/>
        <v>96.1</v>
      </c>
      <c r="AS38" s="101">
        <f t="shared" si="21"/>
        <v>98.9</v>
      </c>
      <c r="AT38" s="101">
        <f t="shared" si="21"/>
        <v>94</v>
      </c>
      <c r="AU38" s="101">
        <f t="shared" si="21"/>
        <v>89.8</v>
      </c>
      <c r="AV38" s="161"/>
    </row>
    <row r="39" spans="1:48" s="80" customFormat="1" ht="21" hidden="1" customHeight="1" x14ac:dyDescent="0.25">
      <c r="A39" s="249"/>
      <c r="B39" s="103" t="s">
        <v>304</v>
      </c>
      <c r="C39" s="103"/>
      <c r="D39" s="75"/>
      <c r="E39" s="75"/>
      <c r="F39" s="75"/>
      <c r="G39" s="75"/>
      <c r="H39" s="75"/>
      <c r="I39" s="75"/>
      <c r="J39" s="75"/>
      <c r="K39" s="75"/>
      <c r="L39" s="75"/>
      <c r="M39" s="75"/>
      <c r="N39" s="75"/>
    </row>
    <row r="40" spans="1:48" s="86" customFormat="1" ht="30" customHeight="1" x14ac:dyDescent="0.25">
      <c r="A40" s="242" t="s">
        <v>67</v>
      </c>
      <c r="B40" s="245" t="s">
        <v>326</v>
      </c>
      <c r="C40" s="245"/>
      <c r="D40" s="72">
        <f>D41</f>
        <v>40</v>
      </c>
      <c r="E40" s="72">
        <f t="shared" ref="E40:AU40" si="22">E41</f>
        <v>40</v>
      </c>
      <c r="F40" s="72">
        <f t="shared" si="22"/>
        <v>20</v>
      </c>
      <c r="G40" s="72">
        <f t="shared" si="22"/>
        <v>40</v>
      </c>
      <c r="H40" s="72">
        <f t="shared" si="22"/>
        <v>40</v>
      </c>
      <c r="I40" s="72">
        <f t="shared" si="22"/>
        <v>20</v>
      </c>
      <c r="J40" s="72">
        <f t="shared" si="22"/>
        <v>20</v>
      </c>
      <c r="K40" s="72">
        <f t="shared" si="22"/>
        <v>40</v>
      </c>
      <c r="L40" s="72">
        <f t="shared" si="22"/>
        <v>40</v>
      </c>
      <c r="M40" s="72">
        <f t="shared" si="22"/>
        <v>20</v>
      </c>
      <c r="N40" s="72">
        <f t="shared" si="22"/>
        <v>20</v>
      </c>
      <c r="O40" s="72">
        <f t="shared" si="22"/>
        <v>20</v>
      </c>
      <c r="P40" s="72">
        <f t="shared" si="22"/>
        <v>40</v>
      </c>
      <c r="Q40" s="72">
        <f t="shared" si="22"/>
        <v>40</v>
      </c>
      <c r="R40" s="72">
        <f t="shared" si="22"/>
        <v>20</v>
      </c>
      <c r="S40" s="72">
        <f t="shared" si="22"/>
        <v>40</v>
      </c>
      <c r="T40" s="72">
        <f t="shared" si="22"/>
        <v>40</v>
      </c>
      <c r="U40" s="72">
        <f t="shared" si="22"/>
        <v>40</v>
      </c>
      <c r="V40" s="72">
        <f t="shared" si="22"/>
        <v>60</v>
      </c>
      <c r="W40" s="72">
        <f t="shared" si="22"/>
        <v>40</v>
      </c>
      <c r="X40" s="72">
        <f t="shared" si="22"/>
        <v>40</v>
      </c>
      <c r="Y40" s="72">
        <f t="shared" si="22"/>
        <v>40</v>
      </c>
      <c r="Z40" s="72">
        <f t="shared" si="22"/>
        <v>20</v>
      </c>
      <c r="AA40" s="72">
        <f t="shared" si="22"/>
        <v>0</v>
      </c>
      <c r="AB40" s="72">
        <f t="shared" si="22"/>
        <v>20</v>
      </c>
      <c r="AC40" s="72">
        <f t="shared" si="22"/>
        <v>20</v>
      </c>
      <c r="AD40" s="72">
        <f t="shared" si="22"/>
        <v>0</v>
      </c>
      <c r="AE40" s="72">
        <f t="shared" si="22"/>
        <v>0</v>
      </c>
      <c r="AF40" s="72">
        <f t="shared" si="22"/>
        <v>0</v>
      </c>
      <c r="AG40" s="72">
        <f t="shared" si="22"/>
        <v>0</v>
      </c>
      <c r="AH40" s="72">
        <f t="shared" si="22"/>
        <v>20</v>
      </c>
      <c r="AI40" s="72">
        <f t="shared" si="22"/>
        <v>20</v>
      </c>
      <c r="AJ40" s="72">
        <f t="shared" si="22"/>
        <v>0</v>
      </c>
      <c r="AK40" s="72">
        <f t="shared" si="22"/>
        <v>0</v>
      </c>
      <c r="AL40" s="72">
        <f t="shared" si="22"/>
        <v>20</v>
      </c>
      <c r="AM40" s="72">
        <f t="shared" si="22"/>
        <v>0</v>
      </c>
      <c r="AN40" s="72">
        <f t="shared" si="22"/>
        <v>0</v>
      </c>
      <c r="AO40" s="72">
        <f t="shared" si="22"/>
        <v>0</v>
      </c>
      <c r="AP40" s="72">
        <f t="shared" si="22"/>
        <v>20</v>
      </c>
      <c r="AQ40" s="72">
        <f t="shared" si="22"/>
        <v>0</v>
      </c>
      <c r="AR40" s="72">
        <f t="shared" si="22"/>
        <v>40</v>
      </c>
      <c r="AS40" s="72">
        <f t="shared" si="22"/>
        <v>20</v>
      </c>
      <c r="AT40" s="72">
        <f t="shared" si="22"/>
        <v>40</v>
      </c>
      <c r="AU40" s="72">
        <f t="shared" si="22"/>
        <v>0</v>
      </c>
    </row>
    <row r="41" spans="1:48" s="86" customFormat="1" ht="108.75" customHeight="1" x14ac:dyDescent="0.25">
      <c r="A41" s="243"/>
      <c r="B41" s="251" t="s">
        <v>327</v>
      </c>
      <c r="C41" s="251"/>
      <c r="D41" s="79">
        <f>IF(D43="5 и более",100,D43*20)</f>
        <v>40</v>
      </c>
      <c r="E41" s="79">
        <f t="shared" ref="E41:N41" si="23">IF(E43="5 и более",100,E43*20)</f>
        <v>40</v>
      </c>
      <c r="F41" s="79">
        <f t="shared" si="23"/>
        <v>20</v>
      </c>
      <c r="G41" s="79">
        <f t="shared" si="23"/>
        <v>40</v>
      </c>
      <c r="H41" s="79">
        <f t="shared" si="23"/>
        <v>40</v>
      </c>
      <c r="I41" s="79">
        <f t="shared" si="23"/>
        <v>20</v>
      </c>
      <c r="J41" s="79">
        <f t="shared" si="23"/>
        <v>20</v>
      </c>
      <c r="K41" s="79">
        <f t="shared" si="23"/>
        <v>40</v>
      </c>
      <c r="L41" s="79">
        <f t="shared" si="23"/>
        <v>40</v>
      </c>
      <c r="M41" s="79">
        <f t="shared" si="23"/>
        <v>20</v>
      </c>
      <c r="N41" s="79">
        <f t="shared" si="23"/>
        <v>20</v>
      </c>
      <c r="O41" s="79">
        <f t="shared" ref="O41:AU41" si="24">IF(O43="5 и более",100,O43*20)</f>
        <v>20</v>
      </c>
      <c r="P41" s="79">
        <f t="shared" si="24"/>
        <v>40</v>
      </c>
      <c r="Q41" s="79">
        <f t="shared" si="24"/>
        <v>40</v>
      </c>
      <c r="R41" s="79">
        <f t="shared" si="24"/>
        <v>20</v>
      </c>
      <c r="S41" s="79">
        <f t="shared" si="24"/>
        <v>40</v>
      </c>
      <c r="T41" s="79">
        <f t="shared" si="24"/>
        <v>40</v>
      </c>
      <c r="U41" s="79">
        <f t="shared" si="24"/>
        <v>40</v>
      </c>
      <c r="V41" s="79">
        <f t="shared" si="24"/>
        <v>60</v>
      </c>
      <c r="W41" s="79">
        <f t="shared" si="24"/>
        <v>40</v>
      </c>
      <c r="X41" s="79">
        <f t="shared" si="24"/>
        <v>40</v>
      </c>
      <c r="Y41" s="79">
        <f t="shared" si="24"/>
        <v>40</v>
      </c>
      <c r="Z41" s="79">
        <f t="shared" si="24"/>
        <v>20</v>
      </c>
      <c r="AA41" s="79">
        <f t="shared" si="24"/>
        <v>0</v>
      </c>
      <c r="AB41" s="79">
        <f t="shared" si="24"/>
        <v>20</v>
      </c>
      <c r="AC41" s="79">
        <f t="shared" si="24"/>
        <v>20</v>
      </c>
      <c r="AD41" s="79">
        <f t="shared" si="24"/>
        <v>0</v>
      </c>
      <c r="AE41" s="79">
        <f t="shared" si="24"/>
        <v>0</v>
      </c>
      <c r="AF41" s="79">
        <f t="shared" si="24"/>
        <v>0</v>
      </c>
      <c r="AG41" s="79">
        <f t="shared" si="24"/>
        <v>0</v>
      </c>
      <c r="AH41" s="79">
        <f t="shared" si="24"/>
        <v>20</v>
      </c>
      <c r="AI41" s="79">
        <f t="shared" si="24"/>
        <v>20</v>
      </c>
      <c r="AJ41" s="79">
        <f t="shared" si="24"/>
        <v>0</v>
      </c>
      <c r="AK41" s="79">
        <f t="shared" si="24"/>
        <v>0</v>
      </c>
      <c r="AL41" s="79">
        <f t="shared" si="24"/>
        <v>20</v>
      </c>
      <c r="AM41" s="79">
        <f t="shared" si="24"/>
        <v>0</v>
      </c>
      <c r="AN41" s="79">
        <f t="shared" si="24"/>
        <v>0</v>
      </c>
      <c r="AO41" s="79">
        <f t="shared" si="24"/>
        <v>0</v>
      </c>
      <c r="AP41" s="79">
        <f t="shared" si="24"/>
        <v>20</v>
      </c>
      <c r="AQ41" s="79">
        <f t="shared" si="24"/>
        <v>0</v>
      </c>
      <c r="AR41" s="79">
        <f t="shared" si="24"/>
        <v>40</v>
      </c>
      <c r="AS41" s="79">
        <f t="shared" si="24"/>
        <v>20</v>
      </c>
      <c r="AT41" s="79">
        <f t="shared" si="24"/>
        <v>40</v>
      </c>
      <c r="AU41" s="79">
        <f t="shared" si="24"/>
        <v>0</v>
      </c>
    </row>
    <row r="42" spans="1:48" ht="60" hidden="1" customHeight="1" x14ac:dyDescent="0.25">
      <c r="A42" s="243"/>
      <c r="B42" s="230" t="s">
        <v>390</v>
      </c>
      <c r="C42" s="230"/>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row>
    <row r="43" spans="1:48" s="106" customFormat="1" ht="60" x14ac:dyDescent="0.25">
      <c r="A43" s="243"/>
      <c r="B43" s="104" t="s">
        <v>328</v>
      </c>
      <c r="C43" s="105"/>
      <c r="D43" s="91">
        <v>2</v>
      </c>
      <c r="E43" s="91">
        <v>2</v>
      </c>
      <c r="F43" s="91">
        <v>1</v>
      </c>
      <c r="G43" s="91">
        <v>2</v>
      </c>
      <c r="H43" s="91">
        <v>2</v>
      </c>
      <c r="I43" s="91">
        <v>1</v>
      </c>
      <c r="J43" s="91">
        <v>1</v>
      </c>
      <c r="K43" s="91">
        <v>2</v>
      </c>
      <c r="L43" s="91">
        <v>2</v>
      </c>
      <c r="M43" s="91">
        <v>1</v>
      </c>
      <c r="N43" s="91">
        <v>1</v>
      </c>
      <c r="O43" s="91">
        <v>1</v>
      </c>
      <c r="P43" s="91">
        <v>2</v>
      </c>
      <c r="Q43" s="91">
        <v>2</v>
      </c>
      <c r="R43" s="91">
        <v>1</v>
      </c>
      <c r="S43" s="91">
        <v>2</v>
      </c>
      <c r="T43" s="91">
        <v>2</v>
      </c>
      <c r="U43" s="91">
        <v>2</v>
      </c>
      <c r="V43" s="91">
        <v>3</v>
      </c>
      <c r="W43" s="91">
        <v>2</v>
      </c>
      <c r="X43" s="91">
        <v>2</v>
      </c>
      <c r="Y43" s="91">
        <v>2</v>
      </c>
      <c r="Z43" s="91">
        <v>1</v>
      </c>
      <c r="AA43" s="91">
        <v>0</v>
      </c>
      <c r="AB43" s="91">
        <v>1</v>
      </c>
      <c r="AC43" s="91">
        <v>1</v>
      </c>
      <c r="AD43" s="91">
        <v>0</v>
      </c>
      <c r="AE43" s="91">
        <v>0</v>
      </c>
      <c r="AF43" s="91">
        <v>0</v>
      </c>
      <c r="AG43" s="91">
        <v>0</v>
      </c>
      <c r="AH43" s="91">
        <v>1</v>
      </c>
      <c r="AI43" s="91">
        <v>1</v>
      </c>
      <c r="AJ43" s="91">
        <v>0</v>
      </c>
      <c r="AK43" s="91">
        <v>0</v>
      </c>
      <c r="AL43" s="91">
        <v>1</v>
      </c>
      <c r="AM43" s="91">
        <v>0</v>
      </c>
      <c r="AN43" s="91">
        <v>0</v>
      </c>
      <c r="AO43" s="91">
        <v>0</v>
      </c>
      <c r="AP43" s="91">
        <v>1</v>
      </c>
      <c r="AQ43" s="91">
        <v>0</v>
      </c>
      <c r="AR43" s="91">
        <v>2</v>
      </c>
      <c r="AS43" s="91">
        <v>1</v>
      </c>
      <c r="AT43" s="91">
        <v>2</v>
      </c>
      <c r="AU43" s="91">
        <v>0</v>
      </c>
    </row>
    <row r="44" spans="1:48" s="80" customFormat="1" ht="21" hidden="1" customHeight="1" x14ac:dyDescent="0.25">
      <c r="A44" s="243"/>
      <c r="B44" s="103" t="s">
        <v>304</v>
      </c>
      <c r="C44" s="103"/>
      <c r="D44" s="77">
        <f>D41-D45</f>
        <v>0</v>
      </c>
      <c r="E44" s="77">
        <f t="shared" ref="E44:L44" si="25">E41-E45</f>
        <v>20</v>
      </c>
      <c r="F44" s="77">
        <f t="shared" si="25"/>
        <v>0</v>
      </c>
      <c r="G44" s="77">
        <f t="shared" si="25"/>
        <v>20</v>
      </c>
      <c r="H44" s="77">
        <f t="shared" si="25"/>
        <v>20</v>
      </c>
      <c r="I44" s="77">
        <f t="shared" si="25"/>
        <v>0</v>
      </c>
      <c r="J44" s="77">
        <f t="shared" si="25"/>
        <v>0</v>
      </c>
      <c r="K44" s="77">
        <f t="shared" si="25"/>
        <v>0</v>
      </c>
      <c r="L44" s="77">
        <f t="shared" si="25"/>
        <v>0</v>
      </c>
      <c r="M44" s="75"/>
      <c r="N44" s="75"/>
    </row>
    <row r="45" spans="1:48" s="108" customFormat="1" ht="21" hidden="1" customHeight="1" x14ac:dyDescent="0.25">
      <c r="A45" s="244"/>
      <c r="B45" s="107" t="s">
        <v>329</v>
      </c>
      <c r="C45" s="107"/>
      <c r="D45" s="89">
        <v>40</v>
      </c>
      <c r="E45" s="79">
        <v>20</v>
      </c>
      <c r="F45" s="89">
        <v>20</v>
      </c>
      <c r="G45" s="89">
        <v>20</v>
      </c>
      <c r="H45" s="89">
        <v>20</v>
      </c>
      <c r="I45" s="89">
        <v>20</v>
      </c>
      <c r="J45" s="89">
        <v>20</v>
      </c>
      <c r="K45" s="89">
        <v>40</v>
      </c>
      <c r="L45" s="89">
        <v>40</v>
      </c>
      <c r="M45" s="89"/>
      <c r="N45" s="89"/>
    </row>
    <row r="46" spans="1:48" s="86" customFormat="1" ht="47.25" customHeight="1" x14ac:dyDescent="0.25">
      <c r="A46" s="242" t="s">
        <v>330</v>
      </c>
      <c r="B46" s="245" t="s">
        <v>331</v>
      </c>
      <c r="C46" s="245"/>
      <c r="D46" s="89">
        <f>ROUND(D48/D49*100,0)</f>
        <v>67</v>
      </c>
      <c r="E46" s="89">
        <f t="shared" ref="E46:N46" si="26">ROUND(E48/E49*100,0)</f>
        <v>60</v>
      </c>
      <c r="F46" s="89">
        <f t="shared" si="26"/>
        <v>61</v>
      </c>
      <c r="G46" s="89">
        <f t="shared" si="26"/>
        <v>89</v>
      </c>
      <c r="H46" s="89">
        <f t="shared" si="26"/>
        <v>74</v>
      </c>
      <c r="I46" s="89">
        <f t="shared" si="26"/>
        <v>98</v>
      </c>
      <c r="J46" s="89">
        <f t="shared" si="26"/>
        <v>76</v>
      </c>
      <c r="K46" s="89">
        <f t="shared" si="26"/>
        <v>70</v>
      </c>
      <c r="L46" s="89">
        <f t="shared" si="26"/>
        <v>70</v>
      </c>
      <c r="M46" s="89">
        <f t="shared" si="26"/>
        <v>65</v>
      </c>
      <c r="N46" s="89">
        <f t="shared" si="26"/>
        <v>52</v>
      </c>
      <c r="O46" s="89">
        <f t="shared" ref="O46:AU46" si="27">ROUND(O48/O49*100,0)</f>
        <v>50</v>
      </c>
      <c r="P46" s="89">
        <f t="shared" si="27"/>
        <v>63</v>
      </c>
      <c r="Q46" s="89">
        <f t="shared" si="27"/>
        <v>75</v>
      </c>
      <c r="R46" s="89">
        <f t="shared" si="27"/>
        <v>40</v>
      </c>
      <c r="S46" s="89">
        <f t="shared" si="27"/>
        <v>75</v>
      </c>
      <c r="T46" s="89">
        <f t="shared" si="27"/>
        <v>90</v>
      </c>
      <c r="U46" s="89">
        <f t="shared" si="27"/>
        <v>58</v>
      </c>
      <c r="V46" s="89">
        <f t="shared" si="27"/>
        <v>88</v>
      </c>
      <c r="W46" s="89">
        <f t="shared" si="27"/>
        <v>69</v>
      </c>
      <c r="X46" s="89">
        <f t="shared" si="27"/>
        <v>86</v>
      </c>
      <c r="Y46" s="89">
        <f t="shared" si="27"/>
        <v>85</v>
      </c>
      <c r="Z46" s="89">
        <f t="shared" si="27"/>
        <v>99</v>
      </c>
      <c r="AA46" s="89">
        <f t="shared" si="27"/>
        <v>73</v>
      </c>
      <c r="AB46" s="89">
        <f t="shared" si="27"/>
        <v>60</v>
      </c>
      <c r="AC46" s="89">
        <f t="shared" si="27"/>
        <v>70</v>
      </c>
      <c r="AD46" s="89">
        <f t="shared" si="27"/>
        <v>57</v>
      </c>
      <c r="AE46" s="89">
        <f t="shared" si="27"/>
        <v>64</v>
      </c>
      <c r="AF46" s="89">
        <f t="shared" si="27"/>
        <v>85</v>
      </c>
      <c r="AG46" s="89">
        <f t="shared" si="27"/>
        <v>70</v>
      </c>
      <c r="AH46" s="89">
        <f t="shared" si="27"/>
        <v>82</v>
      </c>
      <c r="AI46" s="89">
        <f t="shared" si="27"/>
        <v>88</v>
      </c>
      <c r="AJ46" s="89">
        <f t="shared" si="27"/>
        <v>82</v>
      </c>
      <c r="AK46" s="89">
        <f t="shared" si="27"/>
        <v>83</v>
      </c>
      <c r="AL46" s="89">
        <f t="shared" si="27"/>
        <v>67</v>
      </c>
      <c r="AM46" s="89">
        <f t="shared" si="27"/>
        <v>100</v>
      </c>
      <c r="AN46" s="89">
        <f t="shared" si="27"/>
        <v>94</v>
      </c>
      <c r="AO46" s="89">
        <f t="shared" si="27"/>
        <v>62</v>
      </c>
      <c r="AP46" s="89">
        <f t="shared" si="27"/>
        <v>84</v>
      </c>
      <c r="AQ46" s="89">
        <f t="shared" si="27"/>
        <v>61</v>
      </c>
      <c r="AR46" s="89">
        <f t="shared" si="27"/>
        <v>90</v>
      </c>
      <c r="AS46" s="89">
        <f t="shared" si="27"/>
        <v>57</v>
      </c>
      <c r="AT46" s="89">
        <f t="shared" si="27"/>
        <v>72</v>
      </c>
      <c r="AU46" s="89">
        <f t="shared" si="27"/>
        <v>67</v>
      </c>
    </row>
    <row r="47" spans="1:48" ht="24" hidden="1" customHeight="1" x14ac:dyDescent="0.25">
      <c r="A47" s="243"/>
      <c r="B47" s="230" t="s">
        <v>332</v>
      </c>
      <c r="C47" s="97" t="s">
        <v>315</v>
      </c>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row>
    <row r="48" spans="1:48" s="106" customFormat="1" ht="44.25" customHeight="1" x14ac:dyDescent="0.25">
      <c r="A48" s="243"/>
      <c r="B48" s="230"/>
      <c r="C48" s="104" t="s">
        <v>315</v>
      </c>
      <c r="D48" s="138">
        <v>583</v>
      </c>
      <c r="E48" s="138">
        <v>70</v>
      </c>
      <c r="F48" s="138">
        <v>139</v>
      </c>
      <c r="G48" s="138">
        <v>213</v>
      </c>
      <c r="H48" s="138">
        <v>257</v>
      </c>
      <c r="I48" s="138">
        <v>415</v>
      </c>
      <c r="J48" s="138">
        <v>327</v>
      </c>
      <c r="K48" s="138">
        <v>406</v>
      </c>
      <c r="L48" s="138">
        <v>262</v>
      </c>
      <c r="M48" s="138">
        <v>476</v>
      </c>
      <c r="N48" s="138">
        <v>190</v>
      </c>
      <c r="O48" s="138">
        <v>286</v>
      </c>
      <c r="P48" s="138">
        <v>466</v>
      </c>
      <c r="Q48" s="138">
        <v>159</v>
      </c>
      <c r="R48" s="138">
        <v>91</v>
      </c>
      <c r="S48" s="138">
        <v>125</v>
      </c>
      <c r="T48" s="138">
        <v>350</v>
      </c>
      <c r="U48" s="138">
        <v>72</v>
      </c>
      <c r="V48" s="138">
        <v>159</v>
      </c>
      <c r="W48" s="138">
        <v>93</v>
      </c>
      <c r="X48" s="138">
        <v>56</v>
      </c>
      <c r="Y48" s="138">
        <v>58</v>
      </c>
      <c r="Z48" s="138">
        <v>76</v>
      </c>
      <c r="AA48" s="138">
        <v>236</v>
      </c>
      <c r="AB48" s="138">
        <v>15</v>
      </c>
      <c r="AC48" s="138">
        <v>151</v>
      </c>
      <c r="AD48" s="138">
        <v>193</v>
      </c>
      <c r="AE48" s="138">
        <v>212</v>
      </c>
      <c r="AF48" s="138">
        <v>358</v>
      </c>
      <c r="AG48" s="138">
        <v>331</v>
      </c>
      <c r="AH48" s="138">
        <v>240</v>
      </c>
      <c r="AI48" s="138">
        <v>200</v>
      </c>
      <c r="AJ48" s="138">
        <v>154</v>
      </c>
      <c r="AK48" s="138">
        <v>766</v>
      </c>
      <c r="AL48" s="138">
        <v>77</v>
      </c>
      <c r="AM48" s="138">
        <v>12</v>
      </c>
      <c r="AN48" s="138">
        <v>81</v>
      </c>
      <c r="AO48" s="138">
        <v>170</v>
      </c>
      <c r="AP48" s="138">
        <v>38</v>
      </c>
      <c r="AQ48" s="138">
        <v>117</v>
      </c>
      <c r="AR48" s="138">
        <v>201</v>
      </c>
      <c r="AS48" s="138">
        <v>37</v>
      </c>
      <c r="AT48" s="138">
        <v>211</v>
      </c>
      <c r="AU48" s="138">
        <v>43</v>
      </c>
    </row>
    <row r="49" spans="1:47" x14ac:dyDescent="0.25">
      <c r="A49" s="243"/>
      <c r="B49" s="230"/>
      <c r="C49" s="97" t="s">
        <v>316</v>
      </c>
      <c r="D49" s="137">
        <v>870</v>
      </c>
      <c r="E49" s="137">
        <v>116</v>
      </c>
      <c r="F49" s="137">
        <v>227</v>
      </c>
      <c r="G49" s="137">
        <v>239</v>
      </c>
      <c r="H49" s="137">
        <v>346</v>
      </c>
      <c r="I49" s="137">
        <v>424</v>
      </c>
      <c r="J49" s="137">
        <v>431</v>
      </c>
      <c r="K49" s="137">
        <v>583</v>
      </c>
      <c r="L49" s="137">
        <v>373</v>
      </c>
      <c r="M49" s="137">
        <v>735</v>
      </c>
      <c r="N49" s="137">
        <v>362</v>
      </c>
      <c r="O49" s="137">
        <v>574</v>
      </c>
      <c r="P49" s="137">
        <v>745</v>
      </c>
      <c r="Q49" s="137">
        <v>213</v>
      </c>
      <c r="R49" s="137">
        <v>228</v>
      </c>
      <c r="S49" s="137">
        <v>166</v>
      </c>
      <c r="T49" s="137">
        <v>388</v>
      </c>
      <c r="U49" s="137">
        <v>124</v>
      </c>
      <c r="V49" s="137">
        <v>180</v>
      </c>
      <c r="W49" s="137">
        <v>135</v>
      </c>
      <c r="X49" s="137">
        <v>65</v>
      </c>
      <c r="Y49" s="137">
        <v>68</v>
      </c>
      <c r="Z49" s="137">
        <v>77</v>
      </c>
      <c r="AA49" s="137">
        <v>324</v>
      </c>
      <c r="AB49" s="137">
        <v>25</v>
      </c>
      <c r="AC49" s="137">
        <v>216</v>
      </c>
      <c r="AD49" s="137">
        <v>341</v>
      </c>
      <c r="AE49" s="137">
        <v>330</v>
      </c>
      <c r="AF49" s="137">
        <v>420</v>
      </c>
      <c r="AG49" s="137">
        <v>471</v>
      </c>
      <c r="AH49" s="137">
        <v>292</v>
      </c>
      <c r="AI49" s="137">
        <v>226</v>
      </c>
      <c r="AJ49" s="137">
        <v>187</v>
      </c>
      <c r="AK49" s="137">
        <v>926</v>
      </c>
      <c r="AL49" s="137">
        <v>115</v>
      </c>
      <c r="AM49" s="137">
        <v>12</v>
      </c>
      <c r="AN49" s="137">
        <v>86</v>
      </c>
      <c r="AO49" s="137">
        <v>275</v>
      </c>
      <c r="AP49" s="137">
        <v>45</v>
      </c>
      <c r="AQ49" s="137">
        <v>191</v>
      </c>
      <c r="AR49" s="137">
        <v>224</v>
      </c>
      <c r="AS49" s="137">
        <v>65</v>
      </c>
      <c r="AT49" s="137">
        <v>292</v>
      </c>
      <c r="AU49" s="137">
        <v>64</v>
      </c>
    </row>
    <row r="50" spans="1:47" s="92" customFormat="1" ht="21" hidden="1" customHeight="1" x14ac:dyDescent="0.25">
      <c r="A50" s="243"/>
      <c r="B50" s="110" t="s">
        <v>333</v>
      </c>
      <c r="C50" s="110"/>
      <c r="D50" s="74">
        <v>95.1</v>
      </c>
      <c r="E50" s="74">
        <v>96.7</v>
      </c>
      <c r="F50" s="74">
        <v>100</v>
      </c>
      <c r="G50" s="74">
        <v>98.2</v>
      </c>
      <c r="H50" s="74">
        <v>100</v>
      </c>
      <c r="I50" s="74">
        <v>100</v>
      </c>
      <c r="J50" s="74">
        <v>100</v>
      </c>
      <c r="K50" s="74">
        <v>100</v>
      </c>
      <c r="L50" s="74">
        <v>100</v>
      </c>
      <c r="M50" s="74"/>
      <c r="N50" s="74"/>
    </row>
    <row r="51" spans="1:47" s="80" customFormat="1" ht="21" hidden="1" customHeight="1" x14ac:dyDescent="0.25">
      <c r="A51" s="244"/>
      <c r="B51" s="103" t="s">
        <v>304</v>
      </c>
      <c r="C51" s="103"/>
      <c r="D51" s="93">
        <f t="shared" ref="D51:L51" si="28">D46-D50</f>
        <v>-28.099999999999994</v>
      </c>
      <c r="E51" s="93">
        <f t="shared" si="28"/>
        <v>-36.700000000000003</v>
      </c>
      <c r="F51" s="93">
        <f t="shared" si="28"/>
        <v>-39</v>
      </c>
      <c r="G51" s="93">
        <f t="shared" si="28"/>
        <v>-9.2000000000000028</v>
      </c>
      <c r="H51" s="93">
        <f t="shared" si="28"/>
        <v>-26</v>
      </c>
      <c r="I51" s="93">
        <f t="shared" si="28"/>
        <v>-2</v>
      </c>
      <c r="J51" s="93">
        <f t="shared" si="28"/>
        <v>-24</v>
      </c>
      <c r="K51" s="93">
        <f t="shared" si="28"/>
        <v>-30</v>
      </c>
      <c r="L51" s="93">
        <f t="shared" si="28"/>
        <v>-30</v>
      </c>
      <c r="M51" s="75"/>
      <c r="N51" s="75"/>
    </row>
    <row r="52" spans="1:47" s="99" customFormat="1" ht="21" hidden="1" customHeight="1" x14ac:dyDescent="0.25">
      <c r="A52" s="254" t="s">
        <v>334</v>
      </c>
      <c r="B52" s="257" t="s">
        <v>323</v>
      </c>
      <c r="C52" s="257"/>
      <c r="D52" s="78"/>
      <c r="E52" s="78"/>
      <c r="F52" s="78"/>
      <c r="G52" s="78"/>
      <c r="H52" s="78"/>
      <c r="I52" s="78"/>
      <c r="J52" s="78"/>
      <c r="K52" s="78"/>
      <c r="L52" s="78"/>
      <c r="M52" s="78"/>
      <c r="N52" s="78"/>
    </row>
    <row r="53" spans="1:47" s="102" customFormat="1" ht="30" customHeight="1" x14ac:dyDescent="0.25">
      <c r="A53" s="255"/>
      <c r="B53" s="258" t="s">
        <v>325</v>
      </c>
      <c r="C53" s="258"/>
      <c r="D53" s="111">
        <f>D46*0.5+D41*0.5</f>
        <v>53.5</v>
      </c>
      <c r="E53" s="111">
        <f>E46*0.5+E41*0.5</f>
        <v>50</v>
      </c>
      <c r="F53" s="111">
        <f t="shared" ref="F53:K53" si="29">F46*0.5+F41*0.5</f>
        <v>40.5</v>
      </c>
      <c r="G53" s="111">
        <f t="shared" si="29"/>
        <v>64.5</v>
      </c>
      <c r="H53" s="111">
        <f t="shared" si="29"/>
        <v>57</v>
      </c>
      <c r="I53" s="111">
        <f t="shared" si="29"/>
        <v>59</v>
      </c>
      <c r="J53" s="111">
        <f t="shared" si="29"/>
        <v>48</v>
      </c>
      <c r="K53" s="111">
        <f t="shared" si="29"/>
        <v>55</v>
      </c>
      <c r="L53" s="111">
        <f>L46*0.5+L41*0.5</f>
        <v>55</v>
      </c>
      <c r="M53" s="111">
        <f t="shared" ref="M53:AU53" si="30">M46*0.5+M41*0.5</f>
        <v>42.5</v>
      </c>
      <c r="N53" s="111">
        <f t="shared" si="30"/>
        <v>36</v>
      </c>
      <c r="O53" s="111">
        <f t="shared" si="30"/>
        <v>35</v>
      </c>
      <c r="P53" s="111">
        <f t="shared" si="30"/>
        <v>51.5</v>
      </c>
      <c r="Q53" s="111">
        <f t="shared" si="30"/>
        <v>57.5</v>
      </c>
      <c r="R53" s="111">
        <f t="shared" si="30"/>
        <v>30</v>
      </c>
      <c r="S53" s="111">
        <f t="shared" si="30"/>
        <v>57.5</v>
      </c>
      <c r="T53" s="111">
        <f t="shared" si="30"/>
        <v>65</v>
      </c>
      <c r="U53" s="111">
        <f t="shared" si="30"/>
        <v>49</v>
      </c>
      <c r="V53" s="111">
        <f t="shared" si="30"/>
        <v>74</v>
      </c>
      <c r="W53" s="111">
        <f t="shared" si="30"/>
        <v>54.5</v>
      </c>
      <c r="X53" s="111">
        <f t="shared" si="30"/>
        <v>63</v>
      </c>
      <c r="Y53" s="111">
        <f t="shared" si="30"/>
        <v>62.5</v>
      </c>
      <c r="Z53" s="111">
        <f t="shared" si="30"/>
        <v>59.5</v>
      </c>
      <c r="AA53" s="111">
        <f t="shared" si="30"/>
        <v>36.5</v>
      </c>
      <c r="AB53" s="111">
        <f t="shared" si="30"/>
        <v>40</v>
      </c>
      <c r="AC53" s="111">
        <f t="shared" si="30"/>
        <v>45</v>
      </c>
      <c r="AD53" s="111">
        <f t="shared" si="30"/>
        <v>28.5</v>
      </c>
      <c r="AE53" s="111">
        <f t="shared" si="30"/>
        <v>32</v>
      </c>
      <c r="AF53" s="111">
        <f t="shared" si="30"/>
        <v>42.5</v>
      </c>
      <c r="AG53" s="111">
        <f t="shared" si="30"/>
        <v>35</v>
      </c>
      <c r="AH53" s="111">
        <f t="shared" si="30"/>
        <v>51</v>
      </c>
      <c r="AI53" s="111">
        <f t="shared" si="30"/>
        <v>54</v>
      </c>
      <c r="AJ53" s="111">
        <f t="shared" si="30"/>
        <v>41</v>
      </c>
      <c r="AK53" s="111">
        <f t="shared" si="30"/>
        <v>41.5</v>
      </c>
      <c r="AL53" s="111">
        <f t="shared" si="30"/>
        <v>43.5</v>
      </c>
      <c r="AM53" s="111">
        <f t="shared" si="30"/>
        <v>50</v>
      </c>
      <c r="AN53" s="111">
        <f t="shared" si="30"/>
        <v>47</v>
      </c>
      <c r="AO53" s="111">
        <f t="shared" si="30"/>
        <v>31</v>
      </c>
      <c r="AP53" s="111">
        <f t="shared" si="30"/>
        <v>52</v>
      </c>
      <c r="AQ53" s="111">
        <f t="shared" si="30"/>
        <v>30.5</v>
      </c>
      <c r="AR53" s="111">
        <f t="shared" si="30"/>
        <v>65</v>
      </c>
      <c r="AS53" s="111">
        <f t="shared" si="30"/>
        <v>38.5</v>
      </c>
      <c r="AT53" s="111">
        <f t="shared" si="30"/>
        <v>56</v>
      </c>
      <c r="AU53" s="111">
        <f t="shared" si="30"/>
        <v>33.5</v>
      </c>
    </row>
    <row r="54" spans="1:47" s="80" customFormat="1" ht="21" hidden="1" customHeight="1" x14ac:dyDescent="0.25">
      <c r="A54" s="255"/>
      <c r="B54" s="232" t="s">
        <v>304</v>
      </c>
      <c r="C54" s="232"/>
      <c r="D54" s="75"/>
      <c r="E54" s="75"/>
      <c r="F54" s="75"/>
      <c r="G54" s="75"/>
      <c r="H54" s="75"/>
      <c r="I54" s="75"/>
      <c r="J54" s="75"/>
      <c r="K54" s="75"/>
      <c r="L54" s="75"/>
      <c r="M54" s="75"/>
      <c r="N54" s="75"/>
    </row>
    <row r="55" spans="1:47" s="92" customFormat="1" ht="21" hidden="1" customHeight="1" x14ac:dyDescent="0.25">
      <c r="A55" s="255"/>
      <c r="B55" s="259" t="s">
        <v>335</v>
      </c>
      <c r="C55" s="259"/>
      <c r="D55" s="74">
        <v>67.55</v>
      </c>
      <c r="E55" s="74">
        <v>58.35</v>
      </c>
      <c r="F55" s="74">
        <v>60</v>
      </c>
      <c r="G55" s="74">
        <v>59.1</v>
      </c>
      <c r="H55" s="74">
        <v>60</v>
      </c>
      <c r="I55" s="74">
        <v>60</v>
      </c>
      <c r="J55" s="74">
        <v>60</v>
      </c>
      <c r="K55" s="74">
        <v>70</v>
      </c>
      <c r="L55" s="74">
        <v>70</v>
      </c>
      <c r="M55" s="74"/>
      <c r="N55" s="74"/>
    </row>
    <row r="56" spans="1:47" s="114" customFormat="1" ht="21" hidden="1" customHeight="1" x14ac:dyDescent="0.35">
      <c r="A56" s="256"/>
      <c r="B56" s="260" t="s">
        <v>304</v>
      </c>
      <c r="C56" s="260"/>
      <c r="D56" s="112">
        <f t="shared" ref="D56:L56" si="31">D53-D55</f>
        <v>-14.049999999999997</v>
      </c>
      <c r="E56" s="112">
        <f t="shared" si="31"/>
        <v>-8.3500000000000014</v>
      </c>
      <c r="F56" s="112">
        <f t="shared" si="31"/>
        <v>-19.5</v>
      </c>
      <c r="G56" s="112">
        <f t="shared" si="31"/>
        <v>5.3999999999999986</v>
      </c>
      <c r="H56" s="112">
        <f t="shared" si="31"/>
        <v>-3</v>
      </c>
      <c r="I56" s="112">
        <f t="shared" si="31"/>
        <v>-1</v>
      </c>
      <c r="J56" s="112">
        <f t="shared" si="31"/>
        <v>-12</v>
      </c>
      <c r="K56" s="112">
        <f t="shared" si="31"/>
        <v>-15</v>
      </c>
      <c r="L56" s="112">
        <f t="shared" si="31"/>
        <v>-15</v>
      </c>
      <c r="M56" s="113"/>
      <c r="N56" s="113"/>
    </row>
    <row r="57" spans="1:47" s="86" customFormat="1" ht="31.5" customHeight="1" x14ac:dyDescent="0.25">
      <c r="A57" s="242" t="s">
        <v>76</v>
      </c>
      <c r="B57" s="245" t="s">
        <v>336</v>
      </c>
      <c r="C57" s="245"/>
      <c r="D57" s="76">
        <f>D58</f>
        <v>0</v>
      </c>
      <c r="E57" s="76">
        <f t="shared" ref="E57:AU57" si="32">E58</f>
        <v>0</v>
      </c>
      <c r="F57" s="76">
        <f t="shared" si="32"/>
        <v>20</v>
      </c>
      <c r="G57" s="76">
        <f t="shared" si="32"/>
        <v>20</v>
      </c>
      <c r="H57" s="76">
        <f t="shared" si="32"/>
        <v>20</v>
      </c>
      <c r="I57" s="76">
        <f t="shared" si="32"/>
        <v>20</v>
      </c>
      <c r="J57" s="76">
        <f t="shared" si="32"/>
        <v>0</v>
      </c>
      <c r="K57" s="76">
        <f t="shared" si="32"/>
        <v>20</v>
      </c>
      <c r="L57" s="76">
        <f t="shared" si="32"/>
        <v>20</v>
      </c>
      <c r="M57" s="76">
        <f t="shared" si="32"/>
        <v>40</v>
      </c>
      <c r="N57" s="76">
        <f t="shared" si="32"/>
        <v>0</v>
      </c>
      <c r="O57" s="76">
        <f t="shared" si="32"/>
        <v>20</v>
      </c>
      <c r="P57" s="76">
        <f t="shared" si="32"/>
        <v>40</v>
      </c>
      <c r="Q57" s="76">
        <f t="shared" si="32"/>
        <v>20</v>
      </c>
      <c r="R57" s="76">
        <f t="shared" si="32"/>
        <v>20</v>
      </c>
      <c r="S57" s="76">
        <f t="shared" si="32"/>
        <v>20</v>
      </c>
      <c r="T57" s="76">
        <f t="shared" si="32"/>
        <v>40</v>
      </c>
      <c r="U57" s="76">
        <f t="shared" si="32"/>
        <v>20</v>
      </c>
      <c r="V57" s="76">
        <f t="shared" si="32"/>
        <v>60</v>
      </c>
      <c r="W57" s="76">
        <f t="shared" si="32"/>
        <v>40</v>
      </c>
      <c r="X57" s="76">
        <f t="shared" si="32"/>
        <v>20</v>
      </c>
      <c r="Y57" s="76">
        <f t="shared" si="32"/>
        <v>20</v>
      </c>
      <c r="Z57" s="76">
        <f t="shared" si="32"/>
        <v>20</v>
      </c>
      <c r="AA57" s="76">
        <f t="shared" si="32"/>
        <v>20</v>
      </c>
      <c r="AB57" s="76">
        <f t="shared" si="32"/>
        <v>0</v>
      </c>
      <c r="AC57" s="76">
        <f t="shared" si="32"/>
        <v>100</v>
      </c>
      <c r="AD57" s="76">
        <f t="shared" si="32"/>
        <v>0</v>
      </c>
      <c r="AE57" s="76">
        <f t="shared" si="32"/>
        <v>0</v>
      </c>
      <c r="AF57" s="76">
        <f t="shared" si="32"/>
        <v>40</v>
      </c>
      <c r="AG57" s="76">
        <f t="shared" si="32"/>
        <v>20</v>
      </c>
      <c r="AH57" s="76">
        <f t="shared" si="32"/>
        <v>0</v>
      </c>
      <c r="AI57" s="76">
        <f t="shared" si="32"/>
        <v>0</v>
      </c>
      <c r="AJ57" s="76">
        <f t="shared" si="32"/>
        <v>0</v>
      </c>
      <c r="AK57" s="76">
        <f t="shared" si="32"/>
        <v>0</v>
      </c>
      <c r="AL57" s="76">
        <f t="shared" si="32"/>
        <v>60</v>
      </c>
      <c r="AM57" s="76">
        <f t="shared" si="32"/>
        <v>0</v>
      </c>
      <c r="AN57" s="76">
        <f t="shared" si="32"/>
        <v>0</v>
      </c>
      <c r="AO57" s="76">
        <f t="shared" si="32"/>
        <v>0</v>
      </c>
      <c r="AP57" s="76">
        <f t="shared" si="32"/>
        <v>60</v>
      </c>
      <c r="AQ57" s="76">
        <f t="shared" si="32"/>
        <v>0</v>
      </c>
      <c r="AR57" s="76">
        <f t="shared" si="32"/>
        <v>60</v>
      </c>
      <c r="AS57" s="76">
        <f t="shared" si="32"/>
        <v>0</v>
      </c>
      <c r="AT57" s="76">
        <f t="shared" si="32"/>
        <v>0</v>
      </c>
      <c r="AU57" s="76">
        <f t="shared" si="32"/>
        <v>0</v>
      </c>
    </row>
    <row r="58" spans="1:47" s="86" customFormat="1" ht="93" customHeight="1" x14ac:dyDescent="0.25">
      <c r="A58" s="243"/>
      <c r="B58" s="245" t="s">
        <v>337</v>
      </c>
      <c r="C58" s="245"/>
      <c r="D58" s="89">
        <f>IF(D59="5 и больше",100,D59*20)</f>
        <v>0</v>
      </c>
      <c r="E58" s="89">
        <f t="shared" ref="E58:AU58" si="33">IF(E59="5 и больше",100,E59*20)</f>
        <v>0</v>
      </c>
      <c r="F58" s="89">
        <f t="shared" si="33"/>
        <v>20</v>
      </c>
      <c r="G58" s="89">
        <f t="shared" si="33"/>
        <v>20</v>
      </c>
      <c r="H58" s="89">
        <f t="shared" si="33"/>
        <v>20</v>
      </c>
      <c r="I58" s="89">
        <f t="shared" si="33"/>
        <v>20</v>
      </c>
      <c r="J58" s="89">
        <f t="shared" si="33"/>
        <v>0</v>
      </c>
      <c r="K58" s="89">
        <f t="shared" si="33"/>
        <v>20</v>
      </c>
      <c r="L58" s="89">
        <f t="shared" si="33"/>
        <v>20</v>
      </c>
      <c r="M58" s="89">
        <f t="shared" si="33"/>
        <v>40</v>
      </c>
      <c r="N58" s="89">
        <f t="shared" si="33"/>
        <v>0</v>
      </c>
      <c r="O58" s="89">
        <f t="shared" si="33"/>
        <v>20</v>
      </c>
      <c r="P58" s="89">
        <f t="shared" si="33"/>
        <v>40</v>
      </c>
      <c r="Q58" s="89">
        <f t="shared" si="33"/>
        <v>20</v>
      </c>
      <c r="R58" s="89">
        <f t="shared" si="33"/>
        <v>20</v>
      </c>
      <c r="S58" s="89">
        <f t="shared" si="33"/>
        <v>20</v>
      </c>
      <c r="T58" s="89">
        <f t="shared" si="33"/>
        <v>40</v>
      </c>
      <c r="U58" s="89">
        <f t="shared" si="33"/>
        <v>20</v>
      </c>
      <c r="V58" s="89">
        <f t="shared" si="33"/>
        <v>60</v>
      </c>
      <c r="W58" s="89">
        <f t="shared" si="33"/>
        <v>40</v>
      </c>
      <c r="X58" s="89">
        <f t="shared" si="33"/>
        <v>20</v>
      </c>
      <c r="Y58" s="89">
        <f t="shared" si="33"/>
        <v>20</v>
      </c>
      <c r="Z58" s="89">
        <f t="shared" si="33"/>
        <v>20</v>
      </c>
      <c r="AA58" s="89">
        <f t="shared" si="33"/>
        <v>20</v>
      </c>
      <c r="AB58" s="89">
        <f t="shared" si="33"/>
        <v>0</v>
      </c>
      <c r="AC58" s="89">
        <f t="shared" si="33"/>
        <v>100</v>
      </c>
      <c r="AD58" s="89">
        <f t="shared" si="33"/>
        <v>0</v>
      </c>
      <c r="AE58" s="89">
        <f t="shared" si="33"/>
        <v>0</v>
      </c>
      <c r="AF58" s="89">
        <f t="shared" si="33"/>
        <v>40</v>
      </c>
      <c r="AG58" s="89">
        <f t="shared" si="33"/>
        <v>20</v>
      </c>
      <c r="AH58" s="89">
        <f t="shared" si="33"/>
        <v>0</v>
      </c>
      <c r="AI58" s="89">
        <f t="shared" si="33"/>
        <v>0</v>
      </c>
      <c r="AJ58" s="89">
        <f t="shared" si="33"/>
        <v>0</v>
      </c>
      <c r="AK58" s="89">
        <f t="shared" si="33"/>
        <v>0</v>
      </c>
      <c r="AL58" s="89">
        <f t="shared" si="33"/>
        <v>60</v>
      </c>
      <c r="AM58" s="89">
        <f t="shared" si="33"/>
        <v>0</v>
      </c>
      <c r="AN58" s="89">
        <f t="shared" si="33"/>
        <v>0</v>
      </c>
      <c r="AO58" s="89">
        <f t="shared" si="33"/>
        <v>0</v>
      </c>
      <c r="AP58" s="89">
        <f t="shared" si="33"/>
        <v>60</v>
      </c>
      <c r="AQ58" s="89">
        <f t="shared" si="33"/>
        <v>0</v>
      </c>
      <c r="AR58" s="89">
        <f t="shared" si="33"/>
        <v>60</v>
      </c>
      <c r="AS58" s="89">
        <f t="shared" si="33"/>
        <v>0</v>
      </c>
      <c r="AT58" s="89">
        <f t="shared" si="33"/>
        <v>0</v>
      </c>
      <c r="AU58" s="89">
        <f t="shared" si="33"/>
        <v>0</v>
      </c>
    </row>
    <row r="59" spans="1:47" ht="45.75" customHeight="1" x14ac:dyDescent="0.25">
      <c r="A59" s="243"/>
      <c r="B59" s="230" t="s">
        <v>391</v>
      </c>
      <c r="C59" s="230"/>
      <c r="D59" s="73">
        <v>0</v>
      </c>
      <c r="E59" s="73">
        <v>0</v>
      </c>
      <c r="F59" s="73">
        <v>1</v>
      </c>
      <c r="G59" s="73">
        <v>1</v>
      </c>
      <c r="H59" s="73">
        <v>1</v>
      </c>
      <c r="I59" s="73">
        <v>1</v>
      </c>
      <c r="J59" s="73">
        <v>0</v>
      </c>
      <c r="K59" s="73">
        <v>1</v>
      </c>
      <c r="L59" s="73">
        <v>1</v>
      </c>
      <c r="M59" s="73">
        <v>2</v>
      </c>
      <c r="N59" s="73">
        <v>0</v>
      </c>
      <c r="O59" s="73">
        <v>1</v>
      </c>
      <c r="P59" s="73">
        <v>2</v>
      </c>
      <c r="Q59" s="73">
        <v>1</v>
      </c>
      <c r="R59" s="73">
        <v>1</v>
      </c>
      <c r="S59" s="73">
        <v>1</v>
      </c>
      <c r="T59" s="73">
        <v>2</v>
      </c>
      <c r="U59" s="73">
        <v>1</v>
      </c>
      <c r="V59" s="73">
        <v>3</v>
      </c>
      <c r="W59" s="73">
        <v>2</v>
      </c>
      <c r="X59" s="73">
        <v>1</v>
      </c>
      <c r="Y59" s="73">
        <v>1</v>
      </c>
      <c r="Z59" s="73">
        <v>1</v>
      </c>
      <c r="AA59" s="73">
        <v>1</v>
      </c>
      <c r="AB59" s="73">
        <v>0</v>
      </c>
      <c r="AC59" s="94">
        <v>5</v>
      </c>
      <c r="AD59" s="73">
        <v>0</v>
      </c>
      <c r="AE59" s="94">
        <v>0</v>
      </c>
      <c r="AF59" s="73">
        <v>2</v>
      </c>
      <c r="AG59" s="73">
        <v>1</v>
      </c>
      <c r="AH59" s="94">
        <v>0</v>
      </c>
      <c r="AI59" s="94">
        <v>0</v>
      </c>
      <c r="AJ59" s="73">
        <v>0</v>
      </c>
      <c r="AK59" s="73">
        <v>0</v>
      </c>
      <c r="AL59" s="73">
        <v>3</v>
      </c>
      <c r="AM59" s="73">
        <v>0</v>
      </c>
      <c r="AN59" s="73">
        <v>0</v>
      </c>
      <c r="AO59" s="73">
        <v>0</v>
      </c>
      <c r="AP59" s="73">
        <v>3</v>
      </c>
      <c r="AQ59" s="73">
        <v>0</v>
      </c>
      <c r="AR59" s="73">
        <v>3</v>
      </c>
      <c r="AS59" s="73">
        <v>0</v>
      </c>
      <c r="AT59" s="73">
        <v>0</v>
      </c>
      <c r="AU59" s="73">
        <v>0</v>
      </c>
    </row>
    <row r="60" spans="1:47" s="92" customFormat="1" ht="19.5" hidden="1" customHeight="1" x14ac:dyDescent="0.25">
      <c r="A60" s="243"/>
      <c r="B60" s="110" t="s">
        <v>338</v>
      </c>
      <c r="C60" s="110"/>
      <c r="D60" s="74">
        <v>80</v>
      </c>
      <c r="E60" s="74">
        <v>0</v>
      </c>
      <c r="F60" s="74">
        <v>40</v>
      </c>
      <c r="G60" s="74">
        <v>0</v>
      </c>
      <c r="H60" s="74">
        <v>0</v>
      </c>
      <c r="I60" s="74">
        <v>0</v>
      </c>
      <c r="J60" s="74">
        <v>0</v>
      </c>
      <c r="K60" s="74">
        <v>0</v>
      </c>
      <c r="L60" s="74">
        <v>0</v>
      </c>
      <c r="M60" s="74"/>
      <c r="N60" s="74"/>
    </row>
    <row r="61" spans="1:47" s="80" customFormat="1" ht="21" hidden="1" customHeight="1" x14ac:dyDescent="0.25">
      <c r="A61" s="244"/>
      <c r="B61" s="232" t="s">
        <v>304</v>
      </c>
      <c r="C61" s="232"/>
      <c r="D61" s="93">
        <f t="shared" ref="D61:L61" si="34">D58-D60</f>
        <v>-80</v>
      </c>
      <c r="E61" s="93">
        <f t="shared" si="34"/>
        <v>0</v>
      </c>
      <c r="F61" s="93">
        <f t="shared" si="34"/>
        <v>-20</v>
      </c>
      <c r="G61" s="93">
        <f t="shared" si="34"/>
        <v>20</v>
      </c>
      <c r="H61" s="93">
        <f t="shared" si="34"/>
        <v>20</v>
      </c>
      <c r="I61" s="93">
        <f t="shared" si="34"/>
        <v>20</v>
      </c>
      <c r="J61" s="93">
        <f t="shared" si="34"/>
        <v>0</v>
      </c>
      <c r="K61" s="93">
        <f t="shared" si="34"/>
        <v>20</v>
      </c>
      <c r="L61" s="93">
        <f t="shared" si="34"/>
        <v>20</v>
      </c>
      <c r="M61" s="75"/>
      <c r="N61" s="75"/>
    </row>
    <row r="62" spans="1:47" s="86" customFormat="1" ht="46.5" customHeight="1" x14ac:dyDescent="0.25">
      <c r="A62" s="242" t="s">
        <v>86</v>
      </c>
      <c r="B62" s="245" t="s">
        <v>339</v>
      </c>
      <c r="C62" s="245"/>
      <c r="D62" s="76">
        <f>D63</f>
        <v>60</v>
      </c>
      <c r="E62" s="76">
        <f t="shared" ref="E62:AU62" si="35">E63</f>
        <v>40</v>
      </c>
      <c r="F62" s="76">
        <f t="shared" si="35"/>
        <v>40</v>
      </c>
      <c r="G62" s="76">
        <f t="shared" si="35"/>
        <v>60</v>
      </c>
      <c r="H62" s="76">
        <f t="shared" si="35"/>
        <v>40</v>
      </c>
      <c r="I62" s="76">
        <f t="shared" si="35"/>
        <v>60</v>
      </c>
      <c r="J62" s="76">
        <f t="shared" si="35"/>
        <v>20</v>
      </c>
      <c r="K62" s="76">
        <f t="shared" si="35"/>
        <v>40</v>
      </c>
      <c r="L62" s="76">
        <f t="shared" si="35"/>
        <v>40</v>
      </c>
      <c r="M62" s="76">
        <f t="shared" si="35"/>
        <v>20</v>
      </c>
      <c r="N62" s="76">
        <f t="shared" si="35"/>
        <v>40</v>
      </c>
      <c r="O62" s="76">
        <f t="shared" si="35"/>
        <v>40</v>
      </c>
      <c r="P62" s="76">
        <f t="shared" si="35"/>
        <v>20</v>
      </c>
      <c r="Q62" s="76">
        <f t="shared" si="35"/>
        <v>40</v>
      </c>
      <c r="R62" s="76">
        <f t="shared" si="35"/>
        <v>40</v>
      </c>
      <c r="S62" s="76">
        <f t="shared" si="35"/>
        <v>40</v>
      </c>
      <c r="T62" s="76">
        <f t="shared" si="35"/>
        <v>40</v>
      </c>
      <c r="U62" s="76">
        <f t="shared" si="35"/>
        <v>60</v>
      </c>
      <c r="V62" s="76">
        <f t="shared" si="35"/>
        <v>60</v>
      </c>
      <c r="W62" s="76">
        <f t="shared" si="35"/>
        <v>40</v>
      </c>
      <c r="X62" s="76">
        <f t="shared" si="35"/>
        <v>60</v>
      </c>
      <c r="Y62" s="76">
        <f t="shared" si="35"/>
        <v>100</v>
      </c>
      <c r="Z62" s="76">
        <f t="shared" si="35"/>
        <v>20</v>
      </c>
      <c r="AA62" s="76">
        <f t="shared" si="35"/>
        <v>40</v>
      </c>
      <c r="AB62" s="76">
        <f t="shared" si="35"/>
        <v>40</v>
      </c>
      <c r="AC62" s="76">
        <f t="shared" si="35"/>
        <v>60</v>
      </c>
      <c r="AD62" s="76">
        <f t="shared" si="35"/>
        <v>0</v>
      </c>
      <c r="AE62" s="76">
        <f t="shared" si="35"/>
        <v>60</v>
      </c>
      <c r="AF62" s="76">
        <f t="shared" si="35"/>
        <v>40</v>
      </c>
      <c r="AG62" s="76">
        <f t="shared" si="35"/>
        <v>60</v>
      </c>
      <c r="AH62" s="76">
        <f t="shared" si="35"/>
        <v>60</v>
      </c>
      <c r="AI62" s="76">
        <f t="shared" si="35"/>
        <v>60</v>
      </c>
      <c r="AJ62" s="76">
        <f t="shared" si="35"/>
        <v>60</v>
      </c>
      <c r="AK62" s="76">
        <f t="shared" si="35"/>
        <v>20</v>
      </c>
      <c r="AL62" s="76">
        <f t="shared" si="35"/>
        <v>60</v>
      </c>
      <c r="AM62" s="76">
        <f t="shared" si="35"/>
        <v>40</v>
      </c>
      <c r="AN62" s="76">
        <f t="shared" si="35"/>
        <v>20</v>
      </c>
      <c r="AO62" s="76">
        <f t="shared" si="35"/>
        <v>20</v>
      </c>
      <c r="AP62" s="76">
        <f t="shared" si="35"/>
        <v>20</v>
      </c>
      <c r="AQ62" s="76">
        <f t="shared" si="35"/>
        <v>20</v>
      </c>
      <c r="AR62" s="76">
        <f t="shared" si="35"/>
        <v>40</v>
      </c>
      <c r="AS62" s="76">
        <f t="shared" si="35"/>
        <v>40</v>
      </c>
      <c r="AT62" s="76">
        <f t="shared" si="35"/>
        <v>40</v>
      </c>
      <c r="AU62" s="76">
        <f t="shared" si="35"/>
        <v>20</v>
      </c>
    </row>
    <row r="63" spans="1:47" s="86" customFormat="1" ht="56.25" customHeight="1" x14ac:dyDescent="0.25">
      <c r="A63" s="243"/>
      <c r="B63" s="251" t="s">
        <v>340</v>
      </c>
      <c r="C63" s="251"/>
      <c r="D63" s="89">
        <f>IF(D64="5 и больше",100,D64*20)</f>
        <v>60</v>
      </c>
      <c r="E63" s="89">
        <f t="shared" ref="E63:AU63" si="36">IF(E64="5 и больше",100,E64*20)</f>
        <v>40</v>
      </c>
      <c r="F63" s="89">
        <f t="shared" si="36"/>
        <v>40</v>
      </c>
      <c r="G63" s="89">
        <f t="shared" si="36"/>
        <v>60</v>
      </c>
      <c r="H63" s="89">
        <f t="shared" si="36"/>
        <v>40</v>
      </c>
      <c r="I63" s="89">
        <f t="shared" si="36"/>
        <v>60</v>
      </c>
      <c r="J63" s="89">
        <f t="shared" si="36"/>
        <v>20</v>
      </c>
      <c r="K63" s="89">
        <f t="shared" si="36"/>
        <v>40</v>
      </c>
      <c r="L63" s="89">
        <f t="shared" si="36"/>
        <v>40</v>
      </c>
      <c r="M63" s="89">
        <f t="shared" si="36"/>
        <v>20</v>
      </c>
      <c r="N63" s="89">
        <f t="shared" si="36"/>
        <v>40</v>
      </c>
      <c r="O63" s="89">
        <f t="shared" si="36"/>
        <v>40</v>
      </c>
      <c r="P63" s="89">
        <f t="shared" si="36"/>
        <v>20</v>
      </c>
      <c r="Q63" s="89">
        <f t="shared" si="36"/>
        <v>40</v>
      </c>
      <c r="R63" s="89">
        <f t="shared" si="36"/>
        <v>40</v>
      </c>
      <c r="S63" s="89">
        <f t="shared" si="36"/>
        <v>40</v>
      </c>
      <c r="T63" s="89">
        <f t="shared" si="36"/>
        <v>40</v>
      </c>
      <c r="U63" s="89">
        <f t="shared" si="36"/>
        <v>60</v>
      </c>
      <c r="V63" s="89">
        <f t="shared" si="36"/>
        <v>60</v>
      </c>
      <c r="W63" s="89">
        <f t="shared" si="36"/>
        <v>40</v>
      </c>
      <c r="X63" s="89">
        <f t="shared" si="36"/>
        <v>60</v>
      </c>
      <c r="Y63" s="89">
        <f t="shared" si="36"/>
        <v>100</v>
      </c>
      <c r="Z63" s="89">
        <f t="shared" si="36"/>
        <v>20</v>
      </c>
      <c r="AA63" s="89">
        <f t="shared" si="36"/>
        <v>40</v>
      </c>
      <c r="AB63" s="89">
        <f t="shared" si="36"/>
        <v>40</v>
      </c>
      <c r="AC63" s="89">
        <f t="shared" si="36"/>
        <v>60</v>
      </c>
      <c r="AD63" s="89">
        <f t="shared" si="36"/>
        <v>0</v>
      </c>
      <c r="AE63" s="89">
        <f t="shared" si="36"/>
        <v>60</v>
      </c>
      <c r="AF63" s="89">
        <f t="shared" si="36"/>
        <v>40</v>
      </c>
      <c r="AG63" s="89">
        <f t="shared" si="36"/>
        <v>60</v>
      </c>
      <c r="AH63" s="89">
        <f t="shared" si="36"/>
        <v>60</v>
      </c>
      <c r="AI63" s="89">
        <f t="shared" si="36"/>
        <v>60</v>
      </c>
      <c r="AJ63" s="89">
        <f t="shared" si="36"/>
        <v>60</v>
      </c>
      <c r="AK63" s="89">
        <f t="shared" si="36"/>
        <v>20</v>
      </c>
      <c r="AL63" s="89">
        <f t="shared" si="36"/>
        <v>60</v>
      </c>
      <c r="AM63" s="89">
        <f t="shared" si="36"/>
        <v>40</v>
      </c>
      <c r="AN63" s="89">
        <f t="shared" si="36"/>
        <v>20</v>
      </c>
      <c r="AO63" s="89">
        <f t="shared" si="36"/>
        <v>20</v>
      </c>
      <c r="AP63" s="89">
        <f t="shared" si="36"/>
        <v>20</v>
      </c>
      <c r="AQ63" s="89">
        <f t="shared" si="36"/>
        <v>20</v>
      </c>
      <c r="AR63" s="89">
        <f t="shared" si="36"/>
        <v>40</v>
      </c>
      <c r="AS63" s="89">
        <f t="shared" si="36"/>
        <v>40</v>
      </c>
      <c r="AT63" s="89">
        <f t="shared" si="36"/>
        <v>40</v>
      </c>
      <c r="AU63" s="89">
        <f t="shared" si="36"/>
        <v>20</v>
      </c>
    </row>
    <row r="64" spans="1:47" ht="75.75" customHeight="1" x14ac:dyDescent="0.25">
      <c r="A64" s="243"/>
      <c r="B64" s="230" t="s">
        <v>392</v>
      </c>
      <c r="C64" s="230"/>
      <c r="D64" s="73">
        <v>3</v>
      </c>
      <c r="E64" s="73">
        <v>2</v>
      </c>
      <c r="F64" s="73">
        <v>2</v>
      </c>
      <c r="G64" s="73">
        <v>3</v>
      </c>
      <c r="H64" s="73">
        <v>2</v>
      </c>
      <c r="I64" s="73">
        <v>3</v>
      </c>
      <c r="J64" s="73">
        <v>1</v>
      </c>
      <c r="K64" s="73">
        <v>2</v>
      </c>
      <c r="L64" s="73">
        <v>2</v>
      </c>
      <c r="M64" s="73">
        <v>1</v>
      </c>
      <c r="N64" s="73">
        <v>2</v>
      </c>
      <c r="O64" s="73">
        <v>2</v>
      </c>
      <c r="P64" s="73">
        <v>1</v>
      </c>
      <c r="Q64" s="73">
        <v>2</v>
      </c>
      <c r="R64" s="73">
        <v>2</v>
      </c>
      <c r="S64" s="73">
        <v>2</v>
      </c>
      <c r="T64" s="73">
        <v>2</v>
      </c>
      <c r="U64" s="73">
        <v>3</v>
      </c>
      <c r="V64" s="73">
        <v>3</v>
      </c>
      <c r="W64" s="73">
        <v>2</v>
      </c>
      <c r="X64" s="73">
        <v>3</v>
      </c>
      <c r="Y64" s="73">
        <v>5</v>
      </c>
      <c r="Z64" s="73">
        <v>1</v>
      </c>
      <c r="AA64" s="73">
        <v>2</v>
      </c>
      <c r="AB64" s="73">
        <v>2</v>
      </c>
      <c r="AC64" s="94">
        <v>3</v>
      </c>
      <c r="AD64" s="73">
        <v>0</v>
      </c>
      <c r="AE64" s="94">
        <v>3</v>
      </c>
      <c r="AF64" s="73">
        <v>2</v>
      </c>
      <c r="AG64" s="73">
        <v>3</v>
      </c>
      <c r="AH64" s="94">
        <v>3</v>
      </c>
      <c r="AI64" s="94">
        <v>3</v>
      </c>
      <c r="AJ64" s="73">
        <v>3</v>
      </c>
      <c r="AK64" s="73">
        <v>1</v>
      </c>
      <c r="AL64" s="73">
        <v>3</v>
      </c>
      <c r="AM64" s="73">
        <v>2</v>
      </c>
      <c r="AN64" s="73">
        <v>1</v>
      </c>
      <c r="AO64" s="73">
        <v>1</v>
      </c>
      <c r="AP64" s="73">
        <v>1</v>
      </c>
      <c r="AQ64" s="73">
        <v>1</v>
      </c>
      <c r="AR64" s="73">
        <v>2</v>
      </c>
      <c r="AS64" s="73">
        <v>2</v>
      </c>
      <c r="AT64" s="73">
        <v>2</v>
      </c>
      <c r="AU64" s="73">
        <v>1</v>
      </c>
    </row>
    <row r="65" spans="1:47" s="92" customFormat="1" ht="20.25" hidden="1" customHeight="1" x14ac:dyDescent="0.25">
      <c r="A65" s="243"/>
      <c r="B65" s="110" t="s">
        <v>341</v>
      </c>
      <c r="C65" s="110"/>
      <c r="D65" s="74">
        <v>40</v>
      </c>
      <c r="E65" s="74">
        <v>40</v>
      </c>
      <c r="F65" s="74">
        <v>20</v>
      </c>
      <c r="G65" s="74">
        <v>40</v>
      </c>
      <c r="H65" s="74">
        <v>20</v>
      </c>
      <c r="I65" s="74">
        <v>20</v>
      </c>
      <c r="J65" s="74">
        <v>20</v>
      </c>
      <c r="K65" s="74">
        <v>20</v>
      </c>
      <c r="L65" s="74">
        <v>20</v>
      </c>
      <c r="M65" s="74"/>
      <c r="N65" s="74"/>
    </row>
    <row r="66" spans="1:47" s="80" customFormat="1" ht="21" hidden="1" customHeight="1" x14ac:dyDescent="0.25">
      <c r="A66" s="244"/>
      <c r="B66" s="232" t="s">
        <v>304</v>
      </c>
      <c r="C66" s="232"/>
      <c r="D66" s="93">
        <f t="shared" ref="D66:L66" si="37">D63-D65</f>
        <v>20</v>
      </c>
      <c r="E66" s="93">
        <f t="shared" si="37"/>
        <v>0</v>
      </c>
      <c r="F66" s="93">
        <f t="shared" si="37"/>
        <v>20</v>
      </c>
      <c r="G66" s="93">
        <f t="shared" si="37"/>
        <v>20</v>
      </c>
      <c r="H66" s="93">
        <f t="shared" si="37"/>
        <v>20</v>
      </c>
      <c r="I66" s="93">
        <f t="shared" si="37"/>
        <v>40</v>
      </c>
      <c r="J66" s="93">
        <f t="shared" si="37"/>
        <v>0</v>
      </c>
      <c r="K66" s="93">
        <f t="shared" si="37"/>
        <v>20</v>
      </c>
      <c r="L66" s="93">
        <f t="shared" si="37"/>
        <v>20</v>
      </c>
      <c r="M66" s="75"/>
      <c r="N66" s="75"/>
    </row>
    <row r="67" spans="1:47" s="86" customFormat="1" ht="32.25" customHeight="1" x14ac:dyDescent="0.25">
      <c r="A67" s="242" t="s">
        <v>342</v>
      </c>
      <c r="B67" s="245" t="s">
        <v>343</v>
      </c>
      <c r="C67" s="245"/>
      <c r="D67" s="76">
        <f>D68</f>
        <v>76</v>
      </c>
      <c r="E67" s="76">
        <f t="shared" ref="E67:AU67" si="38">E68</f>
        <v>67</v>
      </c>
      <c r="F67" s="76">
        <f t="shared" si="38"/>
        <v>80</v>
      </c>
      <c r="G67" s="76">
        <f t="shared" si="38"/>
        <v>84</v>
      </c>
      <c r="H67" s="76">
        <f t="shared" si="38"/>
        <v>100</v>
      </c>
      <c r="I67" s="76">
        <f t="shared" si="38"/>
        <v>100</v>
      </c>
      <c r="J67" s="76">
        <f t="shared" si="38"/>
        <v>89</v>
      </c>
      <c r="K67" s="76">
        <f t="shared" si="38"/>
        <v>75</v>
      </c>
      <c r="L67" s="76">
        <f t="shared" si="38"/>
        <v>90</v>
      </c>
      <c r="M67" s="76">
        <f t="shared" si="38"/>
        <v>56</v>
      </c>
      <c r="N67" s="76">
        <f t="shared" si="38"/>
        <v>92</v>
      </c>
      <c r="O67" s="76">
        <f t="shared" si="38"/>
        <v>100</v>
      </c>
      <c r="P67" s="76">
        <f t="shared" si="38"/>
        <v>75</v>
      </c>
      <c r="Q67" s="76">
        <f t="shared" si="38"/>
        <v>93</v>
      </c>
      <c r="R67" s="76">
        <f t="shared" si="38"/>
        <v>100</v>
      </c>
      <c r="S67" s="76">
        <f t="shared" si="38"/>
        <v>100</v>
      </c>
      <c r="T67" s="76">
        <f t="shared" si="38"/>
        <v>89</v>
      </c>
      <c r="U67" s="76">
        <f t="shared" si="38"/>
        <v>100</v>
      </c>
      <c r="V67" s="76">
        <f t="shared" si="38"/>
        <v>95</v>
      </c>
      <c r="W67" s="76">
        <f t="shared" si="38"/>
        <v>64</v>
      </c>
      <c r="X67" s="76">
        <f t="shared" si="38"/>
        <v>96</v>
      </c>
      <c r="Y67" s="76">
        <f t="shared" si="38"/>
        <v>75</v>
      </c>
      <c r="Z67" s="76">
        <f t="shared" si="38"/>
        <v>100</v>
      </c>
      <c r="AA67" s="76">
        <f t="shared" si="38"/>
        <v>100</v>
      </c>
      <c r="AB67" s="76">
        <f t="shared" si="38"/>
        <v>100</v>
      </c>
      <c r="AC67" s="76">
        <f t="shared" si="38"/>
        <v>71</v>
      </c>
      <c r="AD67" s="76">
        <f t="shared" si="38"/>
        <v>83</v>
      </c>
      <c r="AE67" s="76">
        <f t="shared" si="38"/>
        <v>100</v>
      </c>
      <c r="AF67" s="76">
        <f t="shared" si="38"/>
        <v>67</v>
      </c>
      <c r="AG67" s="76">
        <f t="shared" si="38"/>
        <v>100</v>
      </c>
      <c r="AH67" s="76">
        <f t="shared" si="38"/>
        <v>98</v>
      </c>
      <c r="AI67" s="76">
        <f t="shared" si="38"/>
        <v>91</v>
      </c>
      <c r="AJ67" s="76">
        <f t="shared" si="38"/>
        <v>100</v>
      </c>
      <c r="AK67" s="76">
        <f t="shared" si="38"/>
        <v>82</v>
      </c>
      <c r="AL67" s="76">
        <f t="shared" si="38"/>
        <v>80</v>
      </c>
      <c r="AM67" s="76">
        <f t="shared" si="38"/>
        <v>100</v>
      </c>
      <c r="AN67" s="76">
        <f t="shared" si="38"/>
        <v>100</v>
      </c>
      <c r="AO67" s="76">
        <f t="shared" si="38"/>
        <v>89</v>
      </c>
      <c r="AP67" s="76">
        <f t="shared" si="38"/>
        <v>100</v>
      </c>
      <c r="AQ67" s="76">
        <f t="shared" si="38"/>
        <v>86</v>
      </c>
      <c r="AR67" s="76">
        <f t="shared" si="38"/>
        <v>100</v>
      </c>
      <c r="AS67" s="76">
        <f t="shared" si="38"/>
        <v>71</v>
      </c>
      <c r="AT67" s="76">
        <f t="shared" si="38"/>
        <v>94</v>
      </c>
      <c r="AU67" s="76">
        <f t="shared" si="38"/>
        <v>82</v>
      </c>
    </row>
    <row r="68" spans="1:47" s="86" customFormat="1" ht="20.25" customHeight="1" x14ac:dyDescent="0.25">
      <c r="A68" s="243"/>
      <c r="B68" s="251" t="s">
        <v>344</v>
      </c>
      <c r="C68" s="251"/>
      <c r="D68" s="89">
        <f>ROUND(D69/D70*100,0)</f>
        <v>76</v>
      </c>
      <c r="E68" s="89">
        <f t="shared" ref="E68:N68" si="39">ROUND(E69/E70*100,0)</f>
        <v>67</v>
      </c>
      <c r="F68" s="89">
        <f t="shared" si="39"/>
        <v>80</v>
      </c>
      <c r="G68" s="89">
        <f t="shared" si="39"/>
        <v>84</v>
      </c>
      <c r="H68" s="89">
        <f t="shared" si="39"/>
        <v>100</v>
      </c>
      <c r="I68" s="89">
        <f t="shared" si="39"/>
        <v>100</v>
      </c>
      <c r="J68" s="89">
        <f t="shared" si="39"/>
        <v>89</v>
      </c>
      <c r="K68" s="89">
        <f t="shared" si="39"/>
        <v>75</v>
      </c>
      <c r="L68" s="89">
        <f t="shared" si="39"/>
        <v>90</v>
      </c>
      <c r="M68" s="89">
        <f t="shared" si="39"/>
        <v>56</v>
      </c>
      <c r="N68" s="89">
        <f t="shared" si="39"/>
        <v>92</v>
      </c>
      <c r="O68" s="89">
        <f t="shared" ref="O68:AU68" si="40">ROUND(O69/O70*100,0)</f>
        <v>100</v>
      </c>
      <c r="P68" s="89">
        <f t="shared" si="40"/>
        <v>75</v>
      </c>
      <c r="Q68" s="89">
        <f t="shared" si="40"/>
        <v>93</v>
      </c>
      <c r="R68" s="89">
        <f t="shared" si="40"/>
        <v>100</v>
      </c>
      <c r="S68" s="89">
        <f t="shared" si="40"/>
        <v>100</v>
      </c>
      <c r="T68" s="89">
        <f t="shared" si="40"/>
        <v>89</v>
      </c>
      <c r="U68" s="89">
        <f t="shared" si="40"/>
        <v>100</v>
      </c>
      <c r="V68" s="89">
        <f t="shared" si="40"/>
        <v>95</v>
      </c>
      <c r="W68" s="89">
        <f t="shared" si="40"/>
        <v>64</v>
      </c>
      <c r="X68" s="89">
        <f t="shared" si="40"/>
        <v>96</v>
      </c>
      <c r="Y68" s="89">
        <f t="shared" si="40"/>
        <v>75</v>
      </c>
      <c r="Z68" s="89">
        <f t="shared" si="40"/>
        <v>100</v>
      </c>
      <c r="AA68" s="89">
        <f t="shared" si="40"/>
        <v>100</v>
      </c>
      <c r="AB68" s="89">
        <f t="shared" si="40"/>
        <v>100</v>
      </c>
      <c r="AC68" s="89">
        <f t="shared" si="40"/>
        <v>71</v>
      </c>
      <c r="AD68" s="89">
        <f t="shared" si="40"/>
        <v>83</v>
      </c>
      <c r="AE68" s="89">
        <f t="shared" si="40"/>
        <v>100</v>
      </c>
      <c r="AF68" s="89">
        <f t="shared" si="40"/>
        <v>67</v>
      </c>
      <c r="AG68" s="89">
        <f t="shared" si="40"/>
        <v>100</v>
      </c>
      <c r="AH68" s="89">
        <f t="shared" si="40"/>
        <v>98</v>
      </c>
      <c r="AI68" s="89">
        <f t="shared" si="40"/>
        <v>91</v>
      </c>
      <c r="AJ68" s="89">
        <f t="shared" si="40"/>
        <v>100</v>
      </c>
      <c r="AK68" s="89">
        <f t="shared" si="40"/>
        <v>82</v>
      </c>
      <c r="AL68" s="89">
        <f t="shared" si="40"/>
        <v>80</v>
      </c>
      <c r="AM68" s="89">
        <f t="shared" si="40"/>
        <v>100</v>
      </c>
      <c r="AN68" s="89">
        <f t="shared" si="40"/>
        <v>100</v>
      </c>
      <c r="AO68" s="89">
        <f t="shared" si="40"/>
        <v>89</v>
      </c>
      <c r="AP68" s="89">
        <f t="shared" si="40"/>
        <v>100</v>
      </c>
      <c r="AQ68" s="89">
        <f t="shared" si="40"/>
        <v>86</v>
      </c>
      <c r="AR68" s="89">
        <f t="shared" si="40"/>
        <v>100</v>
      </c>
      <c r="AS68" s="89">
        <f t="shared" si="40"/>
        <v>71</v>
      </c>
      <c r="AT68" s="89">
        <f t="shared" si="40"/>
        <v>94</v>
      </c>
      <c r="AU68" s="89">
        <f t="shared" si="40"/>
        <v>82</v>
      </c>
    </row>
    <row r="69" spans="1:47" ht="49.5" customHeight="1" x14ac:dyDescent="0.25">
      <c r="A69" s="243"/>
      <c r="B69" s="230" t="s">
        <v>345</v>
      </c>
      <c r="C69" s="97" t="s">
        <v>315</v>
      </c>
      <c r="D69" s="139">
        <v>13</v>
      </c>
      <c r="E69" s="139">
        <v>2</v>
      </c>
      <c r="F69" s="139">
        <v>4</v>
      </c>
      <c r="G69" s="139">
        <v>16</v>
      </c>
      <c r="H69" s="139">
        <v>17</v>
      </c>
      <c r="I69" s="139">
        <v>29</v>
      </c>
      <c r="J69" s="139">
        <v>8</v>
      </c>
      <c r="K69" s="139">
        <v>9</v>
      </c>
      <c r="L69" s="139">
        <v>18</v>
      </c>
      <c r="M69" s="139">
        <v>5</v>
      </c>
      <c r="N69" s="139">
        <v>12</v>
      </c>
      <c r="O69" s="139">
        <v>24</v>
      </c>
      <c r="P69" s="139">
        <v>3</v>
      </c>
      <c r="Q69" s="139">
        <v>14</v>
      </c>
      <c r="R69" s="139">
        <v>5</v>
      </c>
      <c r="S69" s="139">
        <v>2</v>
      </c>
      <c r="T69" s="139">
        <v>17</v>
      </c>
      <c r="U69" s="139">
        <v>3</v>
      </c>
      <c r="V69" s="139">
        <v>71</v>
      </c>
      <c r="W69" s="139">
        <v>32</v>
      </c>
      <c r="X69" s="139">
        <v>45</v>
      </c>
      <c r="Y69" s="139">
        <v>18</v>
      </c>
      <c r="Z69" s="139">
        <v>1</v>
      </c>
      <c r="AA69" s="139">
        <v>4</v>
      </c>
      <c r="AB69" s="139">
        <v>1</v>
      </c>
      <c r="AC69" s="139">
        <v>5</v>
      </c>
      <c r="AD69" s="139">
        <v>5</v>
      </c>
      <c r="AE69" s="139">
        <v>10</v>
      </c>
      <c r="AF69" s="139">
        <v>14</v>
      </c>
      <c r="AG69" s="139">
        <v>33</v>
      </c>
      <c r="AH69" s="139">
        <v>39</v>
      </c>
      <c r="AI69" s="139">
        <v>10</v>
      </c>
      <c r="AJ69" s="139">
        <v>9</v>
      </c>
      <c r="AK69" s="139">
        <v>40</v>
      </c>
      <c r="AL69" s="139">
        <v>4</v>
      </c>
      <c r="AM69" s="139">
        <v>1</v>
      </c>
      <c r="AN69" s="139">
        <v>9</v>
      </c>
      <c r="AO69" s="139">
        <v>8</v>
      </c>
      <c r="AP69" s="139">
        <v>1</v>
      </c>
      <c r="AQ69" s="139">
        <v>6</v>
      </c>
      <c r="AR69" s="139">
        <v>4</v>
      </c>
      <c r="AS69" s="139">
        <v>12</v>
      </c>
      <c r="AT69" s="139">
        <v>17</v>
      </c>
      <c r="AU69" s="139">
        <v>9</v>
      </c>
    </row>
    <row r="70" spans="1:47" x14ac:dyDescent="0.25">
      <c r="A70" s="243"/>
      <c r="B70" s="230"/>
      <c r="C70" s="97" t="s">
        <v>316</v>
      </c>
      <c r="D70" s="137">
        <v>17</v>
      </c>
      <c r="E70" s="137">
        <v>3</v>
      </c>
      <c r="F70" s="137">
        <v>5</v>
      </c>
      <c r="G70" s="137">
        <v>19</v>
      </c>
      <c r="H70" s="137">
        <v>17</v>
      </c>
      <c r="I70" s="137">
        <v>29</v>
      </c>
      <c r="J70" s="137">
        <v>9</v>
      </c>
      <c r="K70" s="137">
        <v>12</v>
      </c>
      <c r="L70" s="137">
        <v>20</v>
      </c>
      <c r="M70" s="137">
        <v>9</v>
      </c>
      <c r="N70" s="137">
        <v>13</v>
      </c>
      <c r="O70" s="137">
        <v>24</v>
      </c>
      <c r="P70" s="137">
        <v>4</v>
      </c>
      <c r="Q70" s="137">
        <v>15</v>
      </c>
      <c r="R70" s="137">
        <v>5</v>
      </c>
      <c r="S70" s="137">
        <v>2</v>
      </c>
      <c r="T70" s="137">
        <v>19</v>
      </c>
      <c r="U70" s="137">
        <v>3</v>
      </c>
      <c r="V70" s="137">
        <v>75</v>
      </c>
      <c r="W70" s="137">
        <v>50</v>
      </c>
      <c r="X70" s="137">
        <v>47</v>
      </c>
      <c r="Y70" s="137">
        <v>24</v>
      </c>
      <c r="Z70" s="137">
        <v>1</v>
      </c>
      <c r="AA70" s="137">
        <v>4</v>
      </c>
      <c r="AB70" s="137">
        <v>1</v>
      </c>
      <c r="AC70" s="137">
        <v>7</v>
      </c>
      <c r="AD70" s="137">
        <v>6</v>
      </c>
      <c r="AE70" s="137">
        <v>10</v>
      </c>
      <c r="AF70" s="137">
        <v>21</v>
      </c>
      <c r="AG70" s="137">
        <v>33</v>
      </c>
      <c r="AH70" s="137">
        <v>40</v>
      </c>
      <c r="AI70" s="137">
        <v>11</v>
      </c>
      <c r="AJ70" s="137">
        <v>9</v>
      </c>
      <c r="AK70" s="137">
        <v>49</v>
      </c>
      <c r="AL70" s="137">
        <v>5</v>
      </c>
      <c r="AM70" s="137">
        <v>1</v>
      </c>
      <c r="AN70" s="137">
        <v>9</v>
      </c>
      <c r="AO70" s="137">
        <v>9</v>
      </c>
      <c r="AP70" s="137">
        <v>1</v>
      </c>
      <c r="AQ70" s="137">
        <v>7</v>
      </c>
      <c r="AR70" s="137">
        <v>4</v>
      </c>
      <c r="AS70" s="137">
        <v>17</v>
      </c>
      <c r="AT70" s="137">
        <v>18</v>
      </c>
      <c r="AU70" s="137">
        <v>11</v>
      </c>
    </row>
    <row r="71" spans="1:47" s="92" customFormat="1" hidden="1" x14ac:dyDescent="0.25">
      <c r="A71" s="243"/>
      <c r="B71" s="231" t="s">
        <v>346</v>
      </c>
      <c r="C71" s="231"/>
      <c r="D71" s="74">
        <v>97</v>
      </c>
      <c r="E71" s="74">
        <v>100</v>
      </c>
      <c r="F71" s="74">
        <v>100</v>
      </c>
      <c r="G71" s="74">
        <v>100</v>
      </c>
      <c r="H71" s="74">
        <v>100</v>
      </c>
      <c r="I71" s="74">
        <v>100</v>
      </c>
      <c r="J71" s="74">
        <v>100</v>
      </c>
      <c r="K71" s="74">
        <v>100</v>
      </c>
      <c r="L71" s="74">
        <v>100</v>
      </c>
      <c r="M71" s="74"/>
      <c r="N71" s="76">
        <f t="shared" ref="N71:AU71" si="41">N72</f>
        <v>0</v>
      </c>
      <c r="O71" s="76">
        <f t="shared" si="41"/>
        <v>0</v>
      </c>
      <c r="P71" s="76">
        <f t="shared" si="41"/>
        <v>0</v>
      </c>
      <c r="Q71" s="76">
        <f t="shared" si="41"/>
        <v>0</v>
      </c>
      <c r="R71" s="76">
        <f t="shared" si="41"/>
        <v>0</v>
      </c>
      <c r="S71" s="76">
        <f t="shared" si="41"/>
        <v>0</v>
      </c>
      <c r="T71" s="76">
        <f t="shared" si="41"/>
        <v>0</v>
      </c>
      <c r="U71" s="76">
        <f t="shared" si="41"/>
        <v>0</v>
      </c>
      <c r="V71" s="76">
        <f t="shared" si="41"/>
        <v>0</v>
      </c>
      <c r="W71" s="76">
        <f t="shared" si="41"/>
        <v>0</v>
      </c>
      <c r="X71" s="76">
        <f t="shared" si="41"/>
        <v>0</v>
      </c>
      <c r="Y71" s="76">
        <f t="shared" si="41"/>
        <v>0</v>
      </c>
      <c r="Z71" s="76">
        <f t="shared" si="41"/>
        <v>0</v>
      </c>
      <c r="AA71" s="76">
        <f t="shared" si="41"/>
        <v>0</v>
      </c>
      <c r="AB71" s="76">
        <f t="shared" si="41"/>
        <v>0</v>
      </c>
      <c r="AC71" s="76">
        <f t="shared" si="41"/>
        <v>0</v>
      </c>
      <c r="AD71" s="76">
        <f t="shared" si="41"/>
        <v>0</v>
      </c>
      <c r="AE71" s="76">
        <f t="shared" si="41"/>
        <v>0</v>
      </c>
      <c r="AF71" s="76">
        <f t="shared" si="41"/>
        <v>0</v>
      </c>
      <c r="AG71" s="76">
        <f t="shared" si="41"/>
        <v>0</v>
      </c>
      <c r="AH71" s="76">
        <f t="shared" si="41"/>
        <v>0</v>
      </c>
      <c r="AI71" s="76">
        <f t="shared" si="41"/>
        <v>0</v>
      </c>
      <c r="AJ71" s="76">
        <f t="shared" si="41"/>
        <v>0</v>
      </c>
      <c r="AK71" s="76">
        <f t="shared" si="41"/>
        <v>0</v>
      </c>
      <c r="AL71" s="76">
        <f t="shared" si="41"/>
        <v>0</v>
      </c>
      <c r="AM71" s="76">
        <f t="shared" si="41"/>
        <v>0</v>
      </c>
      <c r="AN71" s="76">
        <f t="shared" si="41"/>
        <v>0</v>
      </c>
      <c r="AO71" s="76">
        <f t="shared" si="41"/>
        <v>0</v>
      </c>
      <c r="AP71" s="76">
        <f t="shared" si="41"/>
        <v>0</v>
      </c>
      <c r="AQ71" s="76">
        <f t="shared" si="41"/>
        <v>0</v>
      </c>
      <c r="AR71" s="76">
        <f t="shared" si="41"/>
        <v>0</v>
      </c>
      <c r="AS71" s="76">
        <f t="shared" si="41"/>
        <v>0</v>
      </c>
      <c r="AT71" s="76">
        <f t="shared" si="41"/>
        <v>0</v>
      </c>
      <c r="AU71" s="76">
        <f t="shared" si="41"/>
        <v>0</v>
      </c>
    </row>
    <row r="72" spans="1:47" s="80" customFormat="1" ht="21" hidden="1" customHeight="1" x14ac:dyDescent="0.25">
      <c r="A72" s="244"/>
      <c r="B72" s="232" t="s">
        <v>304</v>
      </c>
      <c r="C72" s="232"/>
      <c r="D72" s="95">
        <f t="shared" ref="D72:L72" si="42">D68-D71</f>
        <v>-21</v>
      </c>
      <c r="E72" s="95">
        <f t="shared" si="42"/>
        <v>-33</v>
      </c>
      <c r="F72" s="95">
        <f t="shared" si="42"/>
        <v>-20</v>
      </c>
      <c r="G72" s="95">
        <f t="shared" si="42"/>
        <v>-16</v>
      </c>
      <c r="H72" s="95">
        <f t="shared" si="42"/>
        <v>0</v>
      </c>
      <c r="I72" s="95">
        <f t="shared" si="42"/>
        <v>0</v>
      </c>
      <c r="J72" s="95">
        <f t="shared" si="42"/>
        <v>-11</v>
      </c>
      <c r="K72" s="95">
        <f t="shared" si="42"/>
        <v>-25</v>
      </c>
      <c r="L72" s="95">
        <f t="shared" si="42"/>
        <v>-10</v>
      </c>
      <c r="M72" s="75"/>
      <c r="N72" s="89">
        <f t="shared" ref="N72:AU72" si="43">ROUND(N73/N74*100,0)</f>
        <v>0</v>
      </c>
      <c r="O72" s="89">
        <f t="shared" si="43"/>
        <v>0</v>
      </c>
      <c r="P72" s="89">
        <f t="shared" si="43"/>
        <v>0</v>
      </c>
      <c r="Q72" s="89">
        <f t="shared" si="43"/>
        <v>0</v>
      </c>
      <c r="R72" s="89">
        <f t="shared" si="43"/>
        <v>0</v>
      </c>
      <c r="S72" s="89">
        <f t="shared" si="43"/>
        <v>0</v>
      </c>
      <c r="T72" s="89">
        <f t="shared" si="43"/>
        <v>0</v>
      </c>
      <c r="U72" s="89">
        <f t="shared" si="43"/>
        <v>0</v>
      </c>
      <c r="V72" s="89">
        <f t="shared" si="43"/>
        <v>0</v>
      </c>
      <c r="W72" s="89">
        <f t="shared" si="43"/>
        <v>0</v>
      </c>
      <c r="X72" s="89">
        <f t="shared" si="43"/>
        <v>0</v>
      </c>
      <c r="Y72" s="89">
        <f t="shared" si="43"/>
        <v>0</v>
      </c>
      <c r="Z72" s="89">
        <f t="shared" si="43"/>
        <v>0</v>
      </c>
      <c r="AA72" s="89">
        <f t="shared" si="43"/>
        <v>0</v>
      </c>
      <c r="AB72" s="89">
        <f t="shared" si="43"/>
        <v>0</v>
      </c>
      <c r="AC72" s="89">
        <f t="shared" si="43"/>
        <v>0</v>
      </c>
      <c r="AD72" s="89">
        <f t="shared" si="43"/>
        <v>0</v>
      </c>
      <c r="AE72" s="89">
        <f t="shared" si="43"/>
        <v>0</v>
      </c>
      <c r="AF72" s="89">
        <f t="shared" si="43"/>
        <v>0</v>
      </c>
      <c r="AG72" s="89">
        <f t="shared" si="43"/>
        <v>0</v>
      </c>
      <c r="AH72" s="89">
        <f t="shared" si="43"/>
        <v>0</v>
      </c>
      <c r="AI72" s="89">
        <f t="shared" si="43"/>
        <v>0</v>
      </c>
      <c r="AJ72" s="89">
        <f t="shared" si="43"/>
        <v>0</v>
      </c>
      <c r="AK72" s="89">
        <f t="shared" si="43"/>
        <v>0</v>
      </c>
      <c r="AL72" s="89">
        <f t="shared" si="43"/>
        <v>0</v>
      </c>
      <c r="AM72" s="89">
        <f t="shared" si="43"/>
        <v>0</v>
      </c>
      <c r="AN72" s="89">
        <f t="shared" si="43"/>
        <v>0</v>
      </c>
      <c r="AO72" s="89">
        <f t="shared" si="43"/>
        <v>0</v>
      </c>
      <c r="AP72" s="89">
        <f t="shared" si="43"/>
        <v>0</v>
      </c>
      <c r="AQ72" s="89">
        <f t="shared" si="43"/>
        <v>0</v>
      </c>
      <c r="AR72" s="89">
        <f t="shared" si="43"/>
        <v>0</v>
      </c>
      <c r="AS72" s="89">
        <f t="shared" si="43"/>
        <v>0</v>
      </c>
      <c r="AT72" s="89">
        <f t="shared" si="43"/>
        <v>0</v>
      </c>
      <c r="AU72" s="89">
        <f t="shared" si="43"/>
        <v>0</v>
      </c>
    </row>
    <row r="73" spans="1:47" s="99" customFormat="1" ht="21" hidden="1" customHeight="1" x14ac:dyDescent="0.25">
      <c r="A73" s="261" t="s">
        <v>347</v>
      </c>
      <c r="B73" s="257" t="s">
        <v>323</v>
      </c>
      <c r="C73" s="257"/>
      <c r="D73" s="78"/>
      <c r="E73" s="78"/>
      <c r="F73" s="78"/>
      <c r="G73" s="78"/>
      <c r="H73" s="78"/>
      <c r="I73" s="78"/>
      <c r="J73" s="78"/>
      <c r="K73" s="78"/>
      <c r="L73" s="78"/>
      <c r="M73" s="78"/>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row>
    <row r="74" spans="1:47" s="115" customFormat="1" ht="30" customHeight="1" x14ac:dyDescent="0.25">
      <c r="A74" s="261"/>
      <c r="B74" s="258" t="s">
        <v>325</v>
      </c>
      <c r="C74" s="258"/>
      <c r="D74" s="111">
        <f>D57*0.3+D62*0.4+D67*0.3</f>
        <v>46.8</v>
      </c>
      <c r="E74" s="111">
        <f t="shared" ref="E74:AU74" si="44">E57*0.3+E62*0.4+E67*0.3</f>
        <v>36.099999999999994</v>
      </c>
      <c r="F74" s="111">
        <f t="shared" si="44"/>
        <v>46</v>
      </c>
      <c r="G74" s="111">
        <f t="shared" si="44"/>
        <v>55.2</v>
      </c>
      <c r="H74" s="111">
        <f t="shared" si="44"/>
        <v>52</v>
      </c>
      <c r="I74" s="111">
        <f t="shared" si="44"/>
        <v>60</v>
      </c>
      <c r="J74" s="111">
        <f t="shared" si="44"/>
        <v>34.700000000000003</v>
      </c>
      <c r="K74" s="111">
        <f t="shared" si="44"/>
        <v>44.5</v>
      </c>
      <c r="L74" s="111">
        <f t="shared" si="44"/>
        <v>49</v>
      </c>
      <c r="M74" s="111">
        <f t="shared" si="44"/>
        <v>36.799999999999997</v>
      </c>
      <c r="N74" s="111">
        <f t="shared" si="44"/>
        <v>43.599999999999994</v>
      </c>
      <c r="O74" s="111">
        <f t="shared" si="44"/>
        <v>52</v>
      </c>
      <c r="P74" s="111">
        <f t="shared" si="44"/>
        <v>42.5</v>
      </c>
      <c r="Q74" s="111">
        <f t="shared" si="44"/>
        <v>49.9</v>
      </c>
      <c r="R74" s="111">
        <f t="shared" si="44"/>
        <v>52</v>
      </c>
      <c r="S74" s="111">
        <f t="shared" si="44"/>
        <v>52</v>
      </c>
      <c r="T74" s="111">
        <f t="shared" si="44"/>
        <v>54.7</v>
      </c>
      <c r="U74" s="111">
        <f t="shared" si="44"/>
        <v>60</v>
      </c>
      <c r="V74" s="111">
        <f t="shared" si="44"/>
        <v>70.5</v>
      </c>
      <c r="W74" s="111">
        <f t="shared" si="44"/>
        <v>47.2</v>
      </c>
      <c r="X74" s="111">
        <f t="shared" si="44"/>
        <v>58.8</v>
      </c>
      <c r="Y74" s="111">
        <f t="shared" si="44"/>
        <v>68.5</v>
      </c>
      <c r="Z74" s="111">
        <f t="shared" si="44"/>
        <v>44</v>
      </c>
      <c r="AA74" s="111">
        <f t="shared" si="44"/>
        <v>52</v>
      </c>
      <c r="AB74" s="111">
        <f t="shared" si="44"/>
        <v>46</v>
      </c>
      <c r="AC74" s="111">
        <f t="shared" si="44"/>
        <v>75.3</v>
      </c>
      <c r="AD74" s="111">
        <f t="shared" si="44"/>
        <v>24.9</v>
      </c>
      <c r="AE74" s="111">
        <f t="shared" si="44"/>
        <v>54</v>
      </c>
      <c r="AF74" s="111">
        <f t="shared" si="44"/>
        <v>48.099999999999994</v>
      </c>
      <c r="AG74" s="111">
        <f t="shared" si="44"/>
        <v>60</v>
      </c>
      <c r="AH74" s="111">
        <f t="shared" si="44"/>
        <v>53.4</v>
      </c>
      <c r="AI74" s="111">
        <f t="shared" si="44"/>
        <v>51.3</v>
      </c>
      <c r="AJ74" s="111">
        <f t="shared" si="44"/>
        <v>54</v>
      </c>
      <c r="AK74" s="111">
        <f t="shared" si="44"/>
        <v>32.599999999999994</v>
      </c>
      <c r="AL74" s="111">
        <f t="shared" si="44"/>
        <v>66</v>
      </c>
      <c r="AM74" s="111">
        <f t="shared" si="44"/>
        <v>46</v>
      </c>
      <c r="AN74" s="111">
        <f t="shared" si="44"/>
        <v>38</v>
      </c>
      <c r="AO74" s="111">
        <f t="shared" si="44"/>
        <v>34.700000000000003</v>
      </c>
      <c r="AP74" s="111">
        <f t="shared" si="44"/>
        <v>56</v>
      </c>
      <c r="AQ74" s="111">
        <f t="shared" si="44"/>
        <v>33.799999999999997</v>
      </c>
      <c r="AR74" s="111">
        <f t="shared" si="44"/>
        <v>64</v>
      </c>
      <c r="AS74" s="111">
        <f t="shared" si="44"/>
        <v>37.299999999999997</v>
      </c>
      <c r="AT74" s="111">
        <f t="shared" si="44"/>
        <v>44.2</v>
      </c>
      <c r="AU74" s="111">
        <f t="shared" si="44"/>
        <v>32.599999999999994</v>
      </c>
    </row>
    <row r="75" spans="1:47" s="116" customFormat="1" ht="30" hidden="1" customHeight="1" x14ac:dyDescent="0.25">
      <c r="A75" s="261"/>
      <c r="B75" s="259" t="s">
        <v>348</v>
      </c>
      <c r="C75" s="259"/>
      <c r="D75" s="82">
        <v>69.099999999999994</v>
      </c>
      <c r="E75" s="82">
        <v>46</v>
      </c>
      <c r="F75" s="82">
        <v>50</v>
      </c>
      <c r="G75" s="82">
        <v>46</v>
      </c>
      <c r="H75" s="82">
        <v>38</v>
      </c>
      <c r="I75" s="82">
        <v>38</v>
      </c>
      <c r="J75" s="82">
        <v>38</v>
      </c>
      <c r="K75" s="82">
        <v>38</v>
      </c>
      <c r="L75" s="82">
        <v>38</v>
      </c>
      <c r="M75" s="82"/>
      <c r="N75" s="82"/>
    </row>
    <row r="76" spans="1:47" s="80" customFormat="1" ht="21" hidden="1" customHeight="1" x14ac:dyDescent="0.25">
      <c r="A76" s="261"/>
      <c r="B76" s="232" t="s">
        <v>304</v>
      </c>
      <c r="C76" s="232"/>
      <c r="D76" s="95">
        <f t="shared" ref="D76:L76" si="45">D74-D75</f>
        <v>-22.299999999999997</v>
      </c>
      <c r="E76" s="95">
        <f t="shared" si="45"/>
        <v>-9.9000000000000057</v>
      </c>
      <c r="F76" s="95">
        <f t="shared" si="45"/>
        <v>-4</v>
      </c>
      <c r="G76" s="95">
        <f t="shared" si="45"/>
        <v>9.2000000000000028</v>
      </c>
      <c r="H76" s="95">
        <f t="shared" si="45"/>
        <v>14</v>
      </c>
      <c r="I76" s="95">
        <f t="shared" si="45"/>
        <v>22</v>
      </c>
      <c r="J76" s="95">
        <f t="shared" si="45"/>
        <v>-3.2999999999999972</v>
      </c>
      <c r="K76" s="95">
        <f t="shared" si="45"/>
        <v>6.5</v>
      </c>
      <c r="L76" s="95">
        <f t="shared" si="45"/>
        <v>11</v>
      </c>
      <c r="M76" s="75"/>
      <c r="N76" s="75"/>
    </row>
    <row r="77" spans="1:47" s="86" customFormat="1" ht="62.25" customHeight="1" x14ac:dyDescent="0.25">
      <c r="A77" s="242" t="s">
        <v>349</v>
      </c>
      <c r="B77" s="251" t="s">
        <v>350</v>
      </c>
      <c r="C77" s="251"/>
      <c r="D77" s="76">
        <f>D78</f>
        <v>91</v>
      </c>
      <c r="E77" s="76">
        <f t="shared" ref="E77:AU77" si="46">E78</f>
        <v>84</v>
      </c>
      <c r="F77" s="76">
        <f t="shared" si="46"/>
        <v>91</v>
      </c>
      <c r="G77" s="76">
        <f t="shared" si="46"/>
        <v>95</v>
      </c>
      <c r="H77" s="76">
        <f t="shared" si="46"/>
        <v>90</v>
      </c>
      <c r="I77" s="76">
        <f t="shared" si="46"/>
        <v>100</v>
      </c>
      <c r="J77" s="76">
        <f t="shared" si="46"/>
        <v>90</v>
      </c>
      <c r="K77" s="76">
        <f t="shared" si="46"/>
        <v>93</v>
      </c>
      <c r="L77" s="76">
        <f t="shared" si="46"/>
        <v>92</v>
      </c>
      <c r="M77" s="76">
        <f t="shared" si="46"/>
        <v>82</v>
      </c>
      <c r="N77" s="76">
        <f t="shared" si="46"/>
        <v>90</v>
      </c>
      <c r="O77" s="76">
        <f t="shared" si="46"/>
        <v>87</v>
      </c>
      <c r="P77" s="76">
        <f t="shared" si="46"/>
        <v>84</v>
      </c>
      <c r="Q77" s="76">
        <f t="shared" si="46"/>
        <v>96</v>
      </c>
      <c r="R77" s="76">
        <f t="shared" si="46"/>
        <v>91</v>
      </c>
      <c r="S77" s="76">
        <f t="shared" si="46"/>
        <v>92</v>
      </c>
      <c r="T77" s="76">
        <f t="shared" si="46"/>
        <v>95</v>
      </c>
      <c r="U77" s="76">
        <f t="shared" si="46"/>
        <v>90</v>
      </c>
      <c r="V77" s="76">
        <f t="shared" si="46"/>
        <v>97</v>
      </c>
      <c r="W77" s="76">
        <f t="shared" si="46"/>
        <v>93</v>
      </c>
      <c r="X77" s="76">
        <f t="shared" si="46"/>
        <v>94</v>
      </c>
      <c r="Y77" s="76">
        <f t="shared" si="46"/>
        <v>99</v>
      </c>
      <c r="Z77" s="76">
        <f t="shared" si="46"/>
        <v>100</v>
      </c>
      <c r="AA77" s="76">
        <f t="shared" si="46"/>
        <v>94</v>
      </c>
      <c r="AB77" s="76">
        <f t="shared" si="46"/>
        <v>92</v>
      </c>
      <c r="AC77" s="76">
        <f t="shared" si="46"/>
        <v>90</v>
      </c>
      <c r="AD77" s="76">
        <f t="shared" si="46"/>
        <v>85</v>
      </c>
      <c r="AE77" s="76">
        <f t="shared" si="46"/>
        <v>85</v>
      </c>
      <c r="AF77" s="76">
        <f t="shared" si="46"/>
        <v>95</v>
      </c>
      <c r="AG77" s="76">
        <f t="shared" si="46"/>
        <v>92</v>
      </c>
      <c r="AH77" s="76">
        <f t="shared" si="46"/>
        <v>98</v>
      </c>
      <c r="AI77" s="76">
        <f t="shared" si="46"/>
        <v>95</v>
      </c>
      <c r="AJ77" s="76">
        <f t="shared" si="46"/>
        <v>97</v>
      </c>
      <c r="AK77" s="76">
        <f t="shared" si="46"/>
        <v>91</v>
      </c>
      <c r="AL77" s="76">
        <f t="shared" si="46"/>
        <v>91</v>
      </c>
      <c r="AM77" s="76">
        <f t="shared" si="46"/>
        <v>100</v>
      </c>
      <c r="AN77" s="76">
        <f t="shared" si="46"/>
        <v>99</v>
      </c>
      <c r="AO77" s="76">
        <f t="shared" si="46"/>
        <v>91</v>
      </c>
      <c r="AP77" s="76">
        <f t="shared" si="46"/>
        <v>93</v>
      </c>
      <c r="AQ77" s="76">
        <f t="shared" si="46"/>
        <v>94</v>
      </c>
      <c r="AR77" s="76">
        <f t="shared" si="46"/>
        <v>92</v>
      </c>
      <c r="AS77" s="76">
        <f t="shared" si="46"/>
        <v>94</v>
      </c>
      <c r="AT77" s="76">
        <f t="shared" si="46"/>
        <v>86</v>
      </c>
      <c r="AU77" s="76">
        <f t="shared" si="46"/>
        <v>75</v>
      </c>
    </row>
    <row r="78" spans="1:47" s="86" customFormat="1" ht="78" customHeight="1" x14ac:dyDescent="0.25">
      <c r="A78" s="243"/>
      <c r="B78" s="251" t="s">
        <v>351</v>
      </c>
      <c r="C78" s="251"/>
      <c r="D78" s="89">
        <f t="shared" ref="D78:AU78" si="47">ROUND(D79/D80*100,0)</f>
        <v>91</v>
      </c>
      <c r="E78" s="89">
        <f t="shared" si="47"/>
        <v>84</v>
      </c>
      <c r="F78" s="89">
        <f t="shared" si="47"/>
        <v>91</v>
      </c>
      <c r="G78" s="89">
        <f t="shared" si="47"/>
        <v>95</v>
      </c>
      <c r="H78" s="89">
        <f t="shared" si="47"/>
        <v>90</v>
      </c>
      <c r="I78" s="89">
        <f t="shared" si="47"/>
        <v>100</v>
      </c>
      <c r="J78" s="89">
        <f t="shared" si="47"/>
        <v>90</v>
      </c>
      <c r="K78" s="89">
        <f t="shared" si="47"/>
        <v>93</v>
      </c>
      <c r="L78" s="89">
        <f t="shared" si="47"/>
        <v>92</v>
      </c>
      <c r="M78" s="89">
        <f t="shared" si="47"/>
        <v>82</v>
      </c>
      <c r="N78" s="89">
        <f t="shared" si="47"/>
        <v>90</v>
      </c>
      <c r="O78" s="89">
        <f t="shared" si="47"/>
        <v>87</v>
      </c>
      <c r="P78" s="89">
        <f t="shared" si="47"/>
        <v>84</v>
      </c>
      <c r="Q78" s="89">
        <f t="shared" si="47"/>
        <v>96</v>
      </c>
      <c r="R78" s="89">
        <f t="shared" si="47"/>
        <v>91</v>
      </c>
      <c r="S78" s="89">
        <f t="shared" si="47"/>
        <v>92</v>
      </c>
      <c r="T78" s="89">
        <f t="shared" si="47"/>
        <v>95</v>
      </c>
      <c r="U78" s="89">
        <f t="shared" si="47"/>
        <v>90</v>
      </c>
      <c r="V78" s="89">
        <f t="shared" si="47"/>
        <v>97</v>
      </c>
      <c r="W78" s="89">
        <f t="shared" si="47"/>
        <v>93</v>
      </c>
      <c r="X78" s="89">
        <f t="shared" si="47"/>
        <v>94</v>
      </c>
      <c r="Y78" s="89">
        <f t="shared" si="47"/>
        <v>99</v>
      </c>
      <c r="Z78" s="89">
        <f t="shared" si="47"/>
        <v>100</v>
      </c>
      <c r="AA78" s="89">
        <f t="shared" si="47"/>
        <v>94</v>
      </c>
      <c r="AB78" s="89">
        <f t="shared" si="47"/>
        <v>92</v>
      </c>
      <c r="AC78" s="89">
        <f t="shared" si="47"/>
        <v>90</v>
      </c>
      <c r="AD78" s="89">
        <f t="shared" si="47"/>
        <v>85</v>
      </c>
      <c r="AE78" s="89">
        <f t="shared" si="47"/>
        <v>85</v>
      </c>
      <c r="AF78" s="89">
        <f t="shared" si="47"/>
        <v>95</v>
      </c>
      <c r="AG78" s="89">
        <f t="shared" si="47"/>
        <v>92</v>
      </c>
      <c r="AH78" s="89">
        <f t="shared" si="47"/>
        <v>98</v>
      </c>
      <c r="AI78" s="89">
        <f t="shared" si="47"/>
        <v>95</v>
      </c>
      <c r="AJ78" s="89">
        <f t="shared" si="47"/>
        <v>97</v>
      </c>
      <c r="AK78" s="89">
        <f t="shared" si="47"/>
        <v>91</v>
      </c>
      <c r="AL78" s="89">
        <f t="shared" si="47"/>
        <v>91</v>
      </c>
      <c r="AM78" s="89">
        <f t="shared" si="47"/>
        <v>100</v>
      </c>
      <c r="AN78" s="89">
        <f t="shared" si="47"/>
        <v>99</v>
      </c>
      <c r="AO78" s="89">
        <f t="shared" si="47"/>
        <v>91</v>
      </c>
      <c r="AP78" s="89">
        <f t="shared" si="47"/>
        <v>93</v>
      </c>
      <c r="AQ78" s="89">
        <f t="shared" si="47"/>
        <v>94</v>
      </c>
      <c r="AR78" s="89">
        <f t="shared" si="47"/>
        <v>92</v>
      </c>
      <c r="AS78" s="89">
        <f t="shared" si="47"/>
        <v>94</v>
      </c>
      <c r="AT78" s="89">
        <f t="shared" si="47"/>
        <v>86</v>
      </c>
      <c r="AU78" s="89">
        <f t="shared" si="47"/>
        <v>75</v>
      </c>
    </row>
    <row r="79" spans="1:47" ht="45" customHeight="1" x14ac:dyDescent="0.25">
      <c r="A79" s="243"/>
      <c r="B79" s="230" t="s">
        <v>352</v>
      </c>
      <c r="C79" s="97" t="s">
        <v>315</v>
      </c>
      <c r="D79" s="138">
        <v>792</v>
      </c>
      <c r="E79" s="138">
        <v>97</v>
      </c>
      <c r="F79" s="138">
        <v>206</v>
      </c>
      <c r="G79" s="138">
        <v>226</v>
      </c>
      <c r="H79" s="138">
        <v>312</v>
      </c>
      <c r="I79" s="138">
        <v>422</v>
      </c>
      <c r="J79" s="138">
        <v>387</v>
      </c>
      <c r="K79" s="138">
        <v>544</v>
      </c>
      <c r="L79" s="138">
        <v>345</v>
      </c>
      <c r="M79" s="138">
        <v>606</v>
      </c>
      <c r="N79" s="138">
        <v>324</v>
      </c>
      <c r="O79" s="138">
        <v>500</v>
      </c>
      <c r="P79" s="138">
        <v>626</v>
      </c>
      <c r="Q79" s="138">
        <v>205</v>
      </c>
      <c r="R79" s="138">
        <v>207</v>
      </c>
      <c r="S79" s="138">
        <v>152</v>
      </c>
      <c r="T79" s="138">
        <v>369</v>
      </c>
      <c r="U79" s="138">
        <v>111</v>
      </c>
      <c r="V79" s="138">
        <v>174</v>
      </c>
      <c r="W79" s="138">
        <v>125</v>
      </c>
      <c r="X79" s="138">
        <v>61</v>
      </c>
      <c r="Y79" s="138">
        <v>67</v>
      </c>
      <c r="Z79" s="138">
        <v>77</v>
      </c>
      <c r="AA79" s="138">
        <v>306</v>
      </c>
      <c r="AB79" s="138">
        <v>23</v>
      </c>
      <c r="AC79" s="138">
        <v>194</v>
      </c>
      <c r="AD79" s="138">
        <v>291</v>
      </c>
      <c r="AE79" s="138">
        <v>280</v>
      </c>
      <c r="AF79" s="138">
        <v>399</v>
      </c>
      <c r="AG79" s="138">
        <v>432</v>
      </c>
      <c r="AH79" s="138">
        <v>285</v>
      </c>
      <c r="AI79" s="138">
        <v>215</v>
      </c>
      <c r="AJ79" s="138">
        <v>181</v>
      </c>
      <c r="AK79" s="138">
        <v>839</v>
      </c>
      <c r="AL79" s="138">
        <v>105</v>
      </c>
      <c r="AM79" s="138">
        <v>12</v>
      </c>
      <c r="AN79" s="138">
        <v>85</v>
      </c>
      <c r="AO79" s="138">
        <v>250</v>
      </c>
      <c r="AP79" s="138">
        <v>42</v>
      </c>
      <c r="AQ79" s="138">
        <v>179</v>
      </c>
      <c r="AR79" s="138">
        <v>205</v>
      </c>
      <c r="AS79" s="138">
        <v>61</v>
      </c>
      <c r="AT79" s="138">
        <v>252</v>
      </c>
      <c r="AU79" s="138">
        <v>48</v>
      </c>
    </row>
    <row r="80" spans="1:47" ht="45" customHeight="1" x14ac:dyDescent="0.25">
      <c r="A80" s="243"/>
      <c r="B80" s="230"/>
      <c r="C80" s="97" t="s">
        <v>316</v>
      </c>
      <c r="D80" s="139">
        <v>870</v>
      </c>
      <c r="E80" s="139">
        <v>116</v>
      </c>
      <c r="F80" s="139">
        <v>227</v>
      </c>
      <c r="G80" s="139">
        <v>239</v>
      </c>
      <c r="H80" s="139">
        <v>346</v>
      </c>
      <c r="I80" s="139">
        <v>424</v>
      </c>
      <c r="J80" s="139">
        <v>431</v>
      </c>
      <c r="K80" s="139">
        <v>583</v>
      </c>
      <c r="L80" s="139">
        <v>373</v>
      </c>
      <c r="M80" s="139">
        <v>735</v>
      </c>
      <c r="N80" s="139">
        <v>362</v>
      </c>
      <c r="O80" s="139">
        <v>574</v>
      </c>
      <c r="P80" s="139">
        <v>745</v>
      </c>
      <c r="Q80" s="139">
        <v>213</v>
      </c>
      <c r="R80" s="139">
        <v>228</v>
      </c>
      <c r="S80" s="139">
        <v>166</v>
      </c>
      <c r="T80" s="139">
        <v>388</v>
      </c>
      <c r="U80" s="139">
        <v>124</v>
      </c>
      <c r="V80" s="139">
        <v>180</v>
      </c>
      <c r="W80" s="139">
        <v>135</v>
      </c>
      <c r="X80" s="139">
        <v>65</v>
      </c>
      <c r="Y80" s="139">
        <v>68</v>
      </c>
      <c r="Z80" s="139">
        <v>77</v>
      </c>
      <c r="AA80" s="139">
        <v>324</v>
      </c>
      <c r="AB80" s="139">
        <v>25</v>
      </c>
      <c r="AC80" s="139">
        <v>216</v>
      </c>
      <c r="AD80" s="139">
        <v>341</v>
      </c>
      <c r="AE80" s="139">
        <v>330</v>
      </c>
      <c r="AF80" s="139">
        <v>420</v>
      </c>
      <c r="AG80" s="139">
        <v>471</v>
      </c>
      <c r="AH80" s="139">
        <v>292</v>
      </c>
      <c r="AI80" s="139">
        <v>226</v>
      </c>
      <c r="AJ80" s="139">
        <v>187</v>
      </c>
      <c r="AK80" s="139">
        <v>926</v>
      </c>
      <c r="AL80" s="139">
        <v>115</v>
      </c>
      <c r="AM80" s="139">
        <v>12</v>
      </c>
      <c r="AN80" s="139">
        <v>86</v>
      </c>
      <c r="AO80" s="139">
        <v>275</v>
      </c>
      <c r="AP80" s="139">
        <v>45</v>
      </c>
      <c r="AQ80" s="139">
        <v>191</v>
      </c>
      <c r="AR80" s="139">
        <v>224</v>
      </c>
      <c r="AS80" s="139">
        <v>65</v>
      </c>
      <c r="AT80" s="139">
        <v>292</v>
      </c>
      <c r="AU80" s="139">
        <v>64</v>
      </c>
    </row>
    <row r="81" spans="1:47" s="92" customFormat="1" hidden="1" x14ac:dyDescent="0.25">
      <c r="A81" s="243"/>
      <c r="B81" s="231" t="s">
        <v>353</v>
      </c>
      <c r="C81" s="231"/>
      <c r="D81" s="74">
        <v>97.6</v>
      </c>
      <c r="E81" s="74">
        <v>98.9</v>
      </c>
      <c r="F81" s="74">
        <v>100</v>
      </c>
      <c r="G81" s="74">
        <v>98.3</v>
      </c>
      <c r="H81" s="74">
        <v>100</v>
      </c>
      <c r="I81" s="74">
        <v>100</v>
      </c>
      <c r="J81" s="74">
        <v>100</v>
      </c>
      <c r="K81" s="74">
        <v>100</v>
      </c>
      <c r="L81" s="74">
        <v>100</v>
      </c>
      <c r="M81" s="74"/>
      <c r="N81" s="74"/>
    </row>
    <row r="82" spans="1:47" s="80" customFormat="1" ht="21" hidden="1" customHeight="1" x14ac:dyDescent="0.25">
      <c r="A82" s="244"/>
      <c r="B82" s="232" t="s">
        <v>304</v>
      </c>
      <c r="C82" s="232"/>
      <c r="D82" s="93">
        <f t="shared" ref="D82:L82" si="48">D78-D81</f>
        <v>-6.5999999999999943</v>
      </c>
      <c r="E82" s="93">
        <f>E78-E81</f>
        <v>-14.900000000000006</v>
      </c>
      <c r="F82" s="93">
        <f t="shared" si="48"/>
        <v>-9</v>
      </c>
      <c r="G82" s="93">
        <f t="shared" si="48"/>
        <v>-3.2999999999999972</v>
      </c>
      <c r="H82" s="93">
        <f t="shared" si="48"/>
        <v>-10</v>
      </c>
      <c r="I82" s="93">
        <f t="shared" si="48"/>
        <v>0</v>
      </c>
      <c r="J82" s="93">
        <f t="shared" si="48"/>
        <v>-10</v>
      </c>
      <c r="K82" s="93">
        <f t="shared" si="48"/>
        <v>-7</v>
      </c>
      <c r="L82" s="93">
        <f t="shared" si="48"/>
        <v>-8</v>
      </c>
      <c r="M82" s="75"/>
      <c r="N82" s="75"/>
    </row>
    <row r="83" spans="1:47" s="86" customFormat="1" ht="60" customHeight="1" x14ac:dyDescent="0.25">
      <c r="A83" s="242" t="s">
        <v>354</v>
      </c>
      <c r="B83" s="251" t="s">
        <v>355</v>
      </c>
      <c r="C83" s="251"/>
      <c r="D83" s="76">
        <f>D84</f>
        <v>95</v>
      </c>
      <c r="E83" s="76">
        <f t="shared" ref="E83:AU83" si="49">E84</f>
        <v>89</v>
      </c>
      <c r="F83" s="76">
        <f t="shared" si="49"/>
        <v>92</v>
      </c>
      <c r="G83" s="76">
        <f t="shared" si="49"/>
        <v>97</v>
      </c>
      <c r="H83" s="76">
        <f t="shared" si="49"/>
        <v>92</v>
      </c>
      <c r="I83" s="76">
        <f t="shared" si="49"/>
        <v>100</v>
      </c>
      <c r="J83" s="76">
        <f t="shared" si="49"/>
        <v>91</v>
      </c>
      <c r="K83" s="76">
        <f t="shared" si="49"/>
        <v>95</v>
      </c>
      <c r="L83" s="76">
        <f t="shared" si="49"/>
        <v>92</v>
      </c>
      <c r="M83" s="76">
        <f t="shared" si="49"/>
        <v>88</v>
      </c>
      <c r="N83" s="76">
        <f t="shared" si="49"/>
        <v>89</v>
      </c>
      <c r="O83" s="76">
        <f t="shared" si="49"/>
        <v>88</v>
      </c>
      <c r="P83" s="76">
        <f t="shared" si="49"/>
        <v>86</v>
      </c>
      <c r="Q83" s="76">
        <f t="shared" si="49"/>
        <v>97</v>
      </c>
      <c r="R83" s="76">
        <f t="shared" si="49"/>
        <v>93</v>
      </c>
      <c r="S83" s="76">
        <f t="shared" si="49"/>
        <v>92</v>
      </c>
      <c r="T83" s="76">
        <f t="shared" si="49"/>
        <v>96</v>
      </c>
      <c r="U83" s="76">
        <f t="shared" si="49"/>
        <v>91</v>
      </c>
      <c r="V83" s="76">
        <f t="shared" si="49"/>
        <v>98</v>
      </c>
      <c r="W83" s="76">
        <f t="shared" si="49"/>
        <v>95</v>
      </c>
      <c r="X83" s="76">
        <f t="shared" si="49"/>
        <v>97</v>
      </c>
      <c r="Y83" s="76">
        <f t="shared" si="49"/>
        <v>96</v>
      </c>
      <c r="Z83" s="76">
        <f t="shared" si="49"/>
        <v>100</v>
      </c>
      <c r="AA83" s="76">
        <f t="shared" si="49"/>
        <v>94</v>
      </c>
      <c r="AB83" s="76">
        <f t="shared" si="49"/>
        <v>92</v>
      </c>
      <c r="AC83" s="76">
        <f t="shared" si="49"/>
        <v>88</v>
      </c>
      <c r="AD83" s="76">
        <f t="shared" si="49"/>
        <v>91</v>
      </c>
      <c r="AE83" s="76">
        <f t="shared" si="49"/>
        <v>91</v>
      </c>
      <c r="AF83" s="76">
        <f t="shared" si="49"/>
        <v>96</v>
      </c>
      <c r="AG83" s="76">
        <f t="shared" si="49"/>
        <v>91</v>
      </c>
      <c r="AH83" s="76">
        <f t="shared" si="49"/>
        <v>98</v>
      </c>
      <c r="AI83" s="76">
        <f t="shared" si="49"/>
        <v>96</v>
      </c>
      <c r="AJ83" s="76">
        <f t="shared" si="49"/>
        <v>98</v>
      </c>
      <c r="AK83" s="76">
        <f t="shared" si="49"/>
        <v>91</v>
      </c>
      <c r="AL83" s="76">
        <f t="shared" si="49"/>
        <v>93</v>
      </c>
      <c r="AM83" s="76">
        <f t="shared" si="49"/>
        <v>100</v>
      </c>
      <c r="AN83" s="76">
        <f t="shared" si="49"/>
        <v>100</v>
      </c>
      <c r="AO83" s="76">
        <f t="shared" si="49"/>
        <v>92</v>
      </c>
      <c r="AP83" s="76">
        <f t="shared" si="49"/>
        <v>96</v>
      </c>
      <c r="AQ83" s="76">
        <f t="shared" si="49"/>
        <v>92</v>
      </c>
      <c r="AR83" s="76">
        <f t="shared" si="49"/>
        <v>89</v>
      </c>
      <c r="AS83" s="76">
        <f t="shared" si="49"/>
        <v>97</v>
      </c>
      <c r="AT83" s="76">
        <f t="shared" si="49"/>
        <v>93</v>
      </c>
      <c r="AU83" s="76">
        <f t="shared" si="49"/>
        <v>81</v>
      </c>
    </row>
    <row r="84" spans="1:47" s="86" customFormat="1" ht="86.25" customHeight="1" x14ac:dyDescent="0.25">
      <c r="A84" s="243"/>
      <c r="B84" s="251" t="s">
        <v>356</v>
      </c>
      <c r="C84" s="251"/>
      <c r="D84" s="89">
        <f>ROUND(D85/D86*100,0)</f>
        <v>95</v>
      </c>
      <c r="E84" s="89">
        <f t="shared" ref="E84:N84" si="50">ROUND(E85/E86*100,0)</f>
        <v>89</v>
      </c>
      <c r="F84" s="89">
        <f t="shared" si="50"/>
        <v>92</v>
      </c>
      <c r="G84" s="89">
        <f t="shared" si="50"/>
        <v>97</v>
      </c>
      <c r="H84" s="89">
        <f t="shared" si="50"/>
        <v>92</v>
      </c>
      <c r="I84" s="89">
        <f t="shared" si="50"/>
        <v>100</v>
      </c>
      <c r="J84" s="89">
        <f t="shared" si="50"/>
        <v>91</v>
      </c>
      <c r="K84" s="89">
        <f t="shared" si="50"/>
        <v>95</v>
      </c>
      <c r="L84" s="89">
        <f t="shared" si="50"/>
        <v>92</v>
      </c>
      <c r="M84" s="89">
        <f t="shared" si="50"/>
        <v>88</v>
      </c>
      <c r="N84" s="89">
        <f t="shared" si="50"/>
        <v>89</v>
      </c>
      <c r="O84" s="89">
        <f t="shared" ref="O84:AU84" si="51">ROUND(O85/O86*100,0)</f>
        <v>88</v>
      </c>
      <c r="P84" s="89">
        <f t="shared" si="51"/>
        <v>86</v>
      </c>
      <c r="Q84" s="89">
        <f t="shared" si="51"/>
        <v>97</v>
      </c>
      <c r="R84" s="89">
        <f t="shared" si="51"/>
        <v>93</v>
      </c>
      <c r="S84" s="89">
        <f t="shared" si="51"/>
        <v>92</v>
      </c>
      <c r="T84" s="89">
        <f t="shared" si="51"/>
        <v>96</v>
      </c>
      <c r="U84" s="89">
        <f t="shared" si="51"/>
        <v>91</v>
      </c>
      <c r="V84" s="89">
        <f t="shared" si="51"/>
        <v>98</v>
      </c>
      <c r="W84" s="89">
        <f t="shared" si="51"/>
        <v>95</v>
      </c>
      <c r="X84" s="89">
        <f t="shared" si="51"/>
        <v>97</v>
      </c>
      <c r="Y84" s="89">
        <f t="shared" si="51"/>
        <v>96</v>
      </c>
      <c r="Z84" s="89">
        <f t="shared" si="51"/>
        <v>100</v>
      </c>
      <c r="AA84" s="89">
        <f t="shared" si="51"/>
        <v>94</v>
      </c>
      <c r="AB84" s="89">
        <f t="shared" si="51"/>
        <v>92</v>
      </c>
      <c r="AC84" s="89">
        <f t="shared" si="51"/>
        <v>88</v>
      </c>
      <c r="AD84" s="89">
        <f t="shared" si="51"/>
        <v>91</v>
      </c>
      <c r="AE84" s="89">
        <f t="shared" si="51"/>
        <v>91</v>
      </c>
      <c r="AF84" s="89">
        <f t="shared" si="51"/>
        <v>96</v>
      </c>
      <c r="AG84" s="89">
        <f t="shared" si="51"/>
        <v>91</v>
      </c>
      <c r="AH84" s="89">
        <f t="shared" si="51"/>
        <v>98</v>
      </c>
      <c r="AI84" s="89">
        <f t="shared" si="51"/>
        <v>96</v>
      </c>
      <c r="AJ84" s="89">
        <f t="shared" si="51"/>
        <v>98</v>
      </c>
      <c r="AK84" s="89">
        <f t="shared" si="51"/>
        <v>91</v>
      </c>
      <c r="AL84" s="89">
        <f t="shared" si="51"/>
        <v>93</v>
      </c>
      <c r="AM84" s="89">
        <f t="shared" si="51"/>
        <v>100</v>
      </c>
      <c r="AN84" s="89">
        <f t="shared" si="51"/>
        <v>100</v>
      </c>
      <c r="AO84" s="89">
        <f t="shared" si="51"/>
        <v>92</v>
      </c>
      <c r="AP84" s="89">
        <f t="shared" si="51"/>
        <v>96</v>
      </c>
      <c r="AQ84" s="89">
        <f t="shared" si="51"/>
        <v>92</v>
      </c>
      <c r="AR84" s="89">
        <f t="shared" si="51"/>
        <v>89</v>
      </c>
      <c r="AS84" s="89">
        <f t="shared" si="51"/>
        <v>97</v>
      </c>
      <c r="AT84" s="89">
        <f t="shared" si="51"/>
        <v>93</v>
      </c>
      <c r="AU84" s="89">
        <f t="shared" si="51"/>
        <v>81</v>
      </c>
    </row>
    <row r="85" spans="1:47" ht="47.25" customHeight="1" x14ac:dyDescent="0.25">
      <c r="A85" s="243"/>
      <c r="B85" s="230" t="s">
        <v>357</v>
      </c>
      <c r="C85" s="97" t="s">
        <v>358</v>
      </c>
      <c r="D85" s="138">
        <v>824</v>
      </c>
      <c r="E85" s="138">
        <v>103</v>
      </c>
      <c r="F85" s="138">
        <v>208</v>
      </c>
      <c r="G85" s="138">
        <v>233</v>
      </c>
      <c r="H85" s="138">
        <v>317</v>
      </c>
      <c r="I85" s="138">
        <v>423</v>
      </c>
      <c r="J85" s="138">
        <v>392</v>
      </c>
      <c r="K85" s="138">
        <v>555</v>
      </c>
      <c r="L85" s="138">
        <v>345</v>
      </c>
      <c r="M85" s="138">
        <v>650</v>
      </c>
      <c r="N85" s="138">
        <v>322</v>
      </c>
      <c r="O85" s="138">
        <v>507</v>
      </c>
      <c r="P85" s="138">
        <v>638</v>
      </c>
      <c r="Q85" s="138">
        <v>206</v>
      </c>
      <c r="R85" s="138">
        <v>211</v>
      </c>
      <c r="S85" s="138">
        <v>153</v>
      </c>
      <c r="T85" s="138">
        <v>371</v>
      </c>
      <c r="U85" s="138">
        <v>113</v>
      </c>
      <c r="V85" s="138">
        <v>177</v>
      </c>
      <c r="W85" s="138">
        <v>128</v>
      </c>
      <c r="X85" s="138">
        <v>63</v>
      </c>
      <c r="Y85" s="138">
        <v>65</v>
      </c>
      <c r="Z85" s="138">
        <v>77</v>
      </c>
      <c r="AA85" s="138">
        <v>304</v>
      </c>
      <c r="AB85" s="138">
        <v>23</v>
      </c>
      <c r="AC85" s="138">
        <v>191</v>
      </c>
      <c r="AD85" s="138">
        <v>309</v>
      </c>
      <c r="AE85" s="138">
        <v>300</v>
      </c>
      <c r="AF85" s="138">
        <v>403</v>
      </c>
      <c r="AG85" s="138">
        <v>429</v>
      </c>
      <c r="AH85" s="138">
        <v>287</v>
      </c>
      <c r="AI85" s="138">
        <v>216</v>
      </c>
      <c r="AJ85" s="138">
        <v>183</v>
      </c>
      <c r="AK85" s="138">
        <v>842</v>
      </c>
      <c r="AL85" s="138">
        <v>107</v>
      </c>
      <c r="AM85" s="138">
        <v>12</v>
      </c>
      <c r="AN85" s="138">
        <v>86</v>
      </c>
      <c r="AO85" s="138">
        <v>254</v>
      </c>
      <c r="AP85" s="138">
        <v>43</v>
      </c>
      <c r="AQ85" s="138">
        <v>175</v>
      </c>
      <c r="AR85" s="138">
        <v>199</v>
      </c>
      <c r="AS85" s="138">
        <v>63</v>
      </c>
      <c r="AT85" s="138">
        <v>272</v>
      </c>
      <c r="AU85" s="138">
        <v>52</v>
      </c>
    </row>
    <row r="86" spans="1:47" ht="47.25" customHeight="1" x14ac:dyDescent="0.25">
      <c r="A86" s="243"/>
      <c r="B86" s="230"/>
      <c r="C86" s="97" t="s">
        <v>359</v>
      </c>
      <c r="D86" s="139">
        <v>870</v>
      </c>
      <c r="E86" s="139">
        <v>116</v>
      </c>
      <c r="F86" s="139">
        <v>227</v>
      </c>
      <c r="G86" s="139">
        <v>239</v>
      </c>
      <c r="H86" s="139">
        <v>346</v>
      </c>
      <c r="I86" s="139">
        <v>424</v>
      </c>
      <c r="J86" s="139">
        <v>431</v>
      </c>
      <c r="K86" s="139">
        <v>583</v>
      </c>
      <c r="L86" s="139">
        <v>373</v>
      </c>
      <c r="M86" s="139">
        <v>735</v>
      </c>
      <c r="N86" s="139">
        <v>362</v>
      </c>
      <c r="O86" s="139">
        <v>574</v>
      </c>
      <c r="P86" s="139">
        <v>745</v>
      </c>
      <c r="Q86" s="139">
        <v>213</v>
      </c>
      <c r="R86" s="139">
        <v>228</v>
      </c>
      <c r="S86" s="139">
        <v>166</v>
      </c>
      <c r="T86" s="139">
        <v>388</v>
      </c>
      <c r="U86" s="139">
        <v>124</v>
      </c>
      <c r="V86" s="139">
        <v>180</v>
      </c>
      <c r="W86" s="139">
        <v>135</v>
      </c>
      <c r="X86" s="139">
        <v>65</v>
      </c>
      <c r="Y86" s="139">
        <v>68</v>
      </c>
      <c r="Z86" s="139">
        <v>77</v>
      </c>
      <c r="AA86" s="139">
        <v>324</v>
      </c>
      <c r="AB86" s="139">
        <v>25</v>
      </c>
      <c r="AC86" s="139">
        <v>216</v>
      </c>
      <c r="AD86" s="139">
        <v>341</v>
      </c>
      <c r="AE86" s="139">
        <v>330</v>
      </c>
      <c r="AF86" s="139">
        <v>420</v>
      </c>
      <c r="AG86" s="139">
        <v>471</v>
      </c>
      <c r="AH86" s="139">
        <v>292</v>
      </c>
      <c r="AI86" s="139">
        <v>226</v>
      </c>
      <c r="AJ86" s="139">
        <v>187</v>
      </c>
      <c r="AK86" s="139">
        <v>926</v>
      </c>
      <c r="AL86" s="139">
        <v>115</v>
      </c>
      <c r="AM86" s="139">
        <v>12</v>
      </c>
      <c r="AN86" s="139">
        <v>86</v>
      </c>
      <c r="AO86" s="139">
        <v>275</v>
      </c>
      <c r="AP86" s="139">
        <v>45</v>
      </c>
      <c r="AQ86" s="139">
        <v>191</v>
      </c>
      <c r="AR86" s="139">
        <v>224</v>
      </c>
      <c r="AS86" s="139">
        <v>65</v>
      </c>
      <c r="AT86" s="139">
        <v>292</v>
      </c>
      <c r="AU86" s="139">
        <v>64</v>
      </c>
    </row>
    <row r="87" spans="1:47" ht="18.75" hidden="1" customHeight="1" x14ac:dyDescent="0.25">
      <c r="A87" s="243"/>
      <c r="B87" s="262" t="s">
        <v>360</v>
      </c>
      <c r="C87" s="262"/>
      <c r="D87" s="73">
        <v>97.4</v>
      </c>
      <c r="E87" s="73">
        <v>98.9</v>
      </c>
      <c r="F87" s="73">
        <v>100</v>
      </c>
      <c r="G87" s="73">
        <v>100</v>
      </c>
      <c r="H87" s="73">
        <v>100</v>
      </c>
      <c r="I87" s="73">
        <v>100</v>
      </c>
      <c r="J87" s="73">
        <v>100</v>
      </c>
      <c r="K87" s="73">
        <v>100</v>
      </c>
      <c r="L87" s="73">
        <v>100</v>
      </c>
      <c r="M87" s="73"/>
      <c r="N87" s="73"/>
    </row>
    <row r="88" spans="1:47" s="80" customFormat="1" ht="21" hidden="1" customHeight="1" x14ac:dyDescent="0.25">
      <c r="A88" s="244"/>
      <c r="B88" s="232" t="s">
        <v>304</v>
      </c>
      <c r="C88" s="232"/>
      <c r="D88" s="93">
        <f t="shared" ref="D88:L88" si="52">D84-D87</f>
        <v>-2.4000000000000057</v>
      </c>
      <c r="E88" s="93">
        <f t="shared" si="52"/>
        <v>-9.9000000000000057</v>
      </c>
      <c r="F88" s="93">
        <f t="shared" si="52"/>
        <v>-8</v>
      </c>
      <c r="G88" s="93">
        <f t="shared" si="52"/>
        <v>-3</v>
      </c>
      <c r="H88" s="93">
        <f t="shared" si="52"/>
        <v>-8</v>
      </c>
      <c r="I88" s="93">
        <f t="shared" si="52"/>
        <v>0</v>
      </c>
      <c r="J88" s="93">
        <f t="shared" si="52"/>
        <v>-9</v>
      </c>
      <c r="K88" s="93">
        <f t="shared" si="52"/>
        <v>-5</v>
      </c>
      <c r="L88" s="93">
        <f t="shared" si="52"/>
        <v>-8</v>
      </c>
      <c r="M88" s="75"/>
      <c r="N88" s="75"/>
    </row>
    <row r="89" spans="1:47" s="86" customFormat="1" ht="60" customHeight="1" x14ac:dyDescent="0.25">
      <c r="A89" s="242" t="s">
        <v>361</v>
      </c>
      <c r="B89" s="245" t="s">
        <v>362</v>
      </c>
      <c r="C89" s="245"/>
      <c r="D89" s="76">
        <f>D90</f>
        <v>97</v>
      </c>
      <c r="E89" s="76">
        <f t="shared" ref="E89:AU89" si="53">E90</f>
        <v>89</v>
      </c>
      <c r="F89" s="76">
        <f t="shared" si="53"/>
        <v>92</v>
      </c>
      <c r="G89" s="76">
        <f t="shared" si="53"/>
        <v>100</v>
      </c>
      <c r="H89" s="76">
        <f t="shared" si="53"/>
        <v>95</v>
      </c>
      <c r="I89" s="76">
        <f t="shared" si="53"/>
        <v>100</v>
      </c>
      <c r="J89" s="76">
        <f t="shared" si="53"/>
        <v>96</v>
      </c>
      <c r="K89" s="76">
        <f t="shared" si="53"/>
        <v>98</v>
      </c>
      <c r="L89" s="76">
        <f t="shared" si="53"/>
        <v>96</v>
      </c>
      <c r="M89" s="76">
        <f t="shared" si="53"/>
        <v>94</v>
      </c>
      <c r="N89" s="76">
        <f t="shared" si="53"/>
        <v>94</v>
      </c>
      <c r="O89" s="76">
        <f t="shared" si="53"/>
        <v>91</v>
      </c>
      <c r="P89" s="76">
        <f t="shared" si="53"/>
        <v>92</v>
      </c>
      <c r="Q89" s="76">
        <f t="shared" si="53"/>
        <v>98</v>
      </c>
      <c r="R89" s="76">
        <f t="shared" si="53"/>
        <v>97</v>
      </c>
      <c r="S89" s="76">
        <f t="shared" si="53"/>
        <v>95</v>
      </c>
      <c r="T89" s="76">
        <f t="shared" si="53"/>
        <v>99</v>
      </c>
      <c r="U89" s="76">
        <f t="shared" si="53"/>
        <v>93</v>
      </c>
      <c r="V89" s="76">
        <f t="shared" si="53"/>
        <v>98</v>
      </c>
      <c r="W89" s="76">
        <f t="shared" si="53"/>
        <v>96</v>
      </c>
      <c r="X89" s="76">
        <f t="shared" si="53"/>
        <v>100</v>
      </c>
      <c r="Y89" s="76">
        <f t="shared" si="53"/>
        <v>98</v>
      </c>
      <c r="Z89" s="76">
        <f t="shared" si="53"/>
        <v>100</v>
      </c>
      <c r="AA89" s="76">
        <f t="shared" si="53"/>
        <v>96</v>
      </c>
      <c r="AB89" s="76">
        <f t="shared" si="53"/>
        <v>100</v>
      </c>
      <c r="AC89" s="76">
        <f t="shared" si="53"/>
        <v>97</v>
      </c>
      <c r="AD89" s="76">
        <f t="shared" si="53"/>
        <v>91</v>
      </c>
      <c r="AE89" s="76">
        <f t="shared" si="53"/>
        <v>97</v>
      </c>
      <c r="AF89" s="76">
        <f t="shared" si="53"/>
        <v>99</v>
      </c>
      <c r="AG89" s="76">
        <f t="shared" si="53"/>
        <v>97</v>
      </c>
      <c r="AH89" s="76">
        <f t="shared" si="53"/>
        <v>98</v>
      </c>
      <c r="AI89" s="76">
        <f t="shared" si="53"/>
        <v>99</v>
      </c>
      <c r="AJ89" s="76">
        <f t="shared" si="53"/>
        <v>99</v>
      </c>
      <c r="AK89" s="76">
        <f t="shared" si="53"/>
        <v>96</v>
      </c>
      <c r="AL89" s="76">
        <f t="shared" si="53"/>
        <v>94</v>
      </c>
      <c r="AM89" s="76">
        <f t="shared" si="53"/>
        <v>100</v>
      </c>
      <c r="AN89" s="76">
        <f t="shared" si="53"/>
        <v>99</v>
      </c>
      <c r="AO89" s="76">
        <f t="shared" si="53"/>
        <v>96</v>
      </c>
      <c r="AP89" s="76">
        <f t="shared" si="53"/>
        <v>100</v>
      </c>
      <c r="AQ89" s="76">
        <f t="shared" si="53"/>
        <v>97</v>
      </c>
      <c r="AR89" s="76">
        <f t="shared" si="53"/>
        <v>96</v>
      </c>
      <c r="AS89" s="76">
        <f t="shared" si="53"/>
        <v>96</v>
      </c>
      <c r="AT89" s="76">
        <f t="shared" si="53"/>
        <v>98</v>
      </c>
      <c r="AU89" s="76">
        <f t="shared" si="53"/>
        <v>95</v>
      </c>
    </row>
    <row r="90" spans="1:47" s="86" customFormat="1" ht="79.5" customHeight="1" x14ac:dyDescent="0.25">
      <c r="A90" s="243"/>
      <c r="B90" s="245" t="s">
        <v>363</v>
      </c>
      <c r="C90" s="245"/>
      <c r="D90" s="89">
        <f>ROUND(D91/D92*100,0)</f>
        <v>97</v>
      </c>
      <c r="E90" s="89">
        <f t="shared" ref="E90:N90" si="54">ROUND(E91/E92*100,0)</f>
        <v>89</v>
      </c>
      <c r="F90" s="89">
        <f t="shared" si="54"/>
        <v>92</v>
      </c>
      <c r="G90" s="89">
        <f t="shared" si="54"/>
        <v>100</v>
      </c>
      <c r="H90" s="89">
        <f t="shared" si="54"/>
        <v>95</v>
      </c>
      <c r="I90" s="89">
        <f t="shared" si="54"/>
        <v>100</v>
      </c>
      <c r="J90" s="89">
        <f t="shared" si="54"/>
        <v>96</v>
      </c>
      <c r="K90" s="89">
        <f t="shared" si="54"/>
        <v>98</v>
      </c>
      <c r="L90" s="89">
        <f t="shared" si="54"/>
        <v>96</v>
      </c>
      <c r="M90" s="89">
        <f t="shared" si="54"/>
        <v>94</v>
      </c>
      <c r="N90" s="89">
        <f t="shared" si="54"/>
        <v>94</v>
      </c>
      <c r="O90" s="89">
        <f t="shared" ref="O90:AU90" si="55">ROUND(O91/O92*100,0)</f>
        <v>91</v>
      </c>
      <c r="P90" s="89">
        <f t="shared" si="55"/>
        <v>92</v>
      </c>
      <c r="Q90" s="89">
        <f t="shared" si="55"/>
        <v>98</v>
      </c>
      <c r="R90" s="89">
        <f t="shared" si="55"/>
        <v>97</v>
      </c>
      <c r="S90" s="89">
        <f t="shared" si="55"/>
        <v>95</v>
      </c>
      <c r="T90" s="89">
        <f t="shared" si="55"/>
        <v>99</v>
      </c>
      <c r="U90" s="89">
        <f t="shared" si="55"/>
        <v>93</v>
      </c>
      <c r="V90" s="89">
        <f t="shared" si="55"/>
        <v>98</v>
      </c>
      <c r="W90" s="89">
        <f t="shared" si="55"/>
        <v>96</v>
      </c>
      <c r="X90" s="89">
        <f t="shared" si="55"/>
        <v>100</v>
      </c>
      <c r="Y90" s="89">
        <f t="shared" si="55"/>
        <v>98</v>
      </c>
      <c r="Z90" s="89">
        <f t="shared" si="55"/>
        <v>100</v>
      </c>
      <c r="AA90" s="89">
        <f t="shared" si="55"/>
        <v>96</v>
      </c>
      <c r="AB90" s="89">
        <f t="shared" si="55"/>
        <v>100</v>
      </c>
      <c r="AC90" s="89">
        <f t="shared" si="55"/>
        <v>97</v>
      </c>
      <c r="AD90" s="89">
        <f t="shared" si="55"/>
        <v>91</v>
      </c>
      <c r="AE90" s="89">
        <f t="shared" si="55"/>
        <v>97</v>
      </c>
      <c r="AF90" s="89">
        <f t="shared" si="55"/>
        <v>99</v>
      </c>
      <c r="AG90" s="89">
        <f t="shared" si="55"/>
        <v>97</v>
      </c>
      <c r="AH90" s="89">
        <f t="shared" si="55"/>
        <v>98</v>
      </c>
      <c r="AI90" s="89">
        <f t="shared" si="55"/>
        <v>99</v>
      </c>
      <c r="AJ90" s="89">
        <f t="shared" si="55"/>
        <v>99</v>
      </c>
      <c r="AK90" s="89">
        <f t="shared" si="55"/>
        <v>96</v>
      </c>
      <c r="AL90" s="89">
        <f t="shared" si="55"/>
        <v>94</v>
      </c>
      <c r="AM90" s="89">
        <f t="shared" si="55"/>
        <v>100</v>
      </c>
      <c r="AN90" s="89">
        <f t="shared" si="55"/>
        <v>99</v>
      </c>
      <c r="AO90" s="89">
        <f t="shared" si="55"/>
        <v>96</v>
      </c>
      <c r="AP90" s="89">
        <f t="shared" si="55"/>
        <v>100</v>
      </c>
      <c r="AQ90" s="89">
        <f t="shared" si="55"/>
        <v>97</v>
      </c>
      <c r="AR90" s="89">
        <f t="shared" si="55"/>
        <v>96</v>
      </c>
      <c r="AS90" s="89">
        <f t="shared" si="55"/>
        <v>96</v>
      </c>
      <c r="AT90" s="89">
        <f t="shared" si="55"/>
        <v>98</v>
      </c>
      <c r="AU90" s="89">
        <f t="shared" si="55"/>
        <v>95</v>
      </c>
    </row>
    <row r="91" spans="1:47" ht="41.25" customHeight="1" x14ac:dyDescent="0.25">
      <c r="A91" s="243"/>
      <c r="B91" s="253" t="s">
        <v>364</v>
      </c>
      <c r="C91" s="97" t="s">
        <v>315</v>
      </c>
      <c r="D91" s="56">
        <v>427</v>
      </c>
      <c r="E91" s="56">
        <v>33</v>
      </c>
      <c r="F91" s="56">
        <v>105</v>
      </c>
      <c r="G91" s="56">
        <v>179</v>
      </c>
      <c r="H91" s="56">
        <v>204</v>
      </c>
      <c r="I91" s="56">
        <v>372</v>
      </c>
      <c r="J91" s="56">
        <v>261</v>
      </c>
      <c r="K91" s="56">
        <v>270</v>
      </c>
      <c r="L91" s="56">
        <v>195</v>
      </c>
      <c r="M91" s="56">
        <v>270</v>
      </c>
      <c r="N91" s="56">
        <v>152</v>
      </c>
      <c r="O91" s="56">
        <v>220</v>
      </c>
      <c r="P91" s="56">
        <v>250</v>
      </c>
      <c r="Q91" s="56">
        <v>124</v>
      </c>
      <c r="R91" s="56">
        <v>111</v>
      </c>
      <c r="S91" s="56">
        <v>71</v>
      </c>
      <c r="T91" s="56">
        <v>288</v>
      </c>
      <c r="U91" s="56">
        <v>52</v>
      </c>
      <c r="V91" s="56">
        <v>78</v>
      </c>
      <c r="W91" s="56">
        <v>65</v>
      </c>
      <c r="X91" s="56">
        <v>42</v>
      </c>
      <c r="Y91" s="56">
        <v>48</v>
      </c>
      <c r="Z91" s="56">
        <v>71</v>
      </c>
      <c r="AA91" s="56">
        <v>137</v>
      </c>
      <c r="AB91" s="56">
        <v>13</v>
      </c>
      <c r="AC91" s="56">
        <v>115</v>
      </c>
      <c r="AD91" s="56">
        <v>105</v>
      </c>
      <c r="AE91" s="56">
        <v>151</v>
      </c>
      <c r="AF91" s="56">
        <v>301</v>
      </c>
      <c r="AG91" s="56">
        <v>264</v>
      </c>
      <c r="AH91" s="56">
        <v>254</v>
      </c>
      <c r="AI91" s="56">
        <v>188</v>
      </c>
      <c r="AJ91" s="56">
        <v>141</v>
      </c>
      <c r="AK91" s="56">
        <v>517</v>
      </c>
      <c r="AL91" s="56">
        <v>48</v>
      </c>
      <c r="AM91" s="56">
        <v>12</v>
      </c>
      <c r="AN91" s="56">
        <v>78</v>
      </c>
      <c r="AO91" s="56">
        <v>101</v>
      </c>
      <c r="AP91" s="56">
        <v>33</v>
      </c>
      <c r="AQ91" s="56">
        <v>92</v>
      </c>
      <c r="AR91" s="56">
        <v>90</v>
      </c>
      <c r="AS91" s="56">
        <v>27</v>
      </c>
      <c r="AT91" s="56">
        <v>163</v>
      </c>
      <c r="AU91" s="56">
        <v>35</v>
      </c>
    </row>
    <row r="92" spans="1:47" ht="41.25" customHeight="1" x14ac:dyDescent="0.25">
      <c r="A92" s="243"/>
      <c r="B92" s="253"/>
      <c r="C92" s="97" t="s">
        <v>316</v>
      </c>
      <c r="D92" s="139">
        <v>442</v>
      </c>
      <c r="E92" s="139">
        <v>37</v>
      </c>
      <c r="F92" s="139">
        <v>114</v>
      </c>
      <c r="G92" s="139">
        <v>179</v>
      </c>
      <c r="H92" s="139">
        <v>214</v>
      </c>
      <c r="I92" s="139">
        <v>373</v>
      </c>
      <c r="J92" s="139">
        <v>271</v>
      </c>
      <c r="K92" s="139">
        <v>275</v>
      </c>
      <c r="L92" s="139">
        <v>203</v>
      </c>
      <c r="M92" s="139">
        <v>287</v>
      </c>
      <c r="N92" s="139">
        <v>162</v>
      </c>
      <c r="O92" s="139">
        <v>241</v>
      </c>
      <c r="P92" s="139">
        <v>273</v>
      </c>
      <c r="Q92" s="139">
        <v>127</v>
      </c>
      <c r="R92" s="139">
        <v>114</v>
      </c>
      <c r="S92" s="139">
        <v>75</v>
      </c>
      <c r="T92" s="139">
        <v>291</v>
      </c>
      <c r="U92" s="139">
        <v>56</v>
      </c>
      <c r="V92" s="139">
        <v>80</v>
      </c>
      <c r="W92" s="139">
        <v>68</v>
      </c>
      <c r="X92" s="139">
        <v>42</v>
      </c>
      <c r="Y92" s="139">
        <v>49</v>
      </c>
      <c r="Z92" s="139">
        <v>71</v>
      </c>
      <c r="AA92" s="139">
        <v>142</v>
      </c>
      <c r="AB92" s="139">
        <v>13</v>
      </c>
      <c r="AC92" s="139">
        <v>119</v>
      </c>
      <c r="AD92" s="139">
        <v>116</v>
      </c>
      <c r="AE92" s="139">
        <v>156</v>
      </c>
      <c r="AF92" s="139">
        <v>305</v>
      </c>
      <c r="AG92" s="139">
        <v>273</v>
      </c>
      <c r="AH92" s="139">
        <v>259</v>
      </c>
      <c r="AI92" s="139">
        <v>190</v>
      </c>
      <c r="AJ92" s="139">
        <v>143</v>
      </c>
      <c r="AK92" s="139">
        <v>538</v>
      </c>
      <c r="AL92" s="139">
        <v>51</v>
      </c>
      <c r="AM92" s="139">
        <v>12</v>
      </c>
      <c r="AN92" s="139">
        <v>79</v>
      </c>
      <c r="AO92" s="139">
        <v>105</v>
      </c>
      <c r="AP92" s="139">
        <v>33</v>
      </c>
      <c r="AQ92" s="139">
        <v>95</v>
      </c>
      <c r="AR92" s="139">
        <v>94</v>
      </c>
      <c r="AS92" s="139">
        <v>28</v>
      </c>
      <c r="AT92" s="139">
        <v>167</v>
      </c>
      <c r="AU92" s="139">
        <v>37</v>
      </c>
    </row>
    <row r="93" spans="1:47" s="92" customFormat="1" ht="18.75" hidden="1" customHeight="1" x14ac:dyDescent="0.25">
      <c r="A93" s="243"/>
      <c r="B93" s="231" t="s">
        <v>365</v>
      </c>
      <c r="C93" s="231"/>
      <c r="D93" s="74">
        <v>98.4</v>
      </c>
      <c r="E93" s="74">
        <v>96.7</v>
      </c>
      <c r="F93" s="74">
        <v>100</v>
      </c>
      <c r="G93" s="74">
        <v>98.3</v>
      </c>
      <c r="H93" s="74">
        <v>99.3</v>
      </c>
      <c r="I93" s="74">
        <v>100</v>
      </c>
      <c r="J93" s="74">
        <v>100</v>
      </c>
      <c r="K93" s="74">
        <v>100</v>
      </c>
      <c r="L93" s="74">
        <v>100</v>
      </c>
      <c r="M93" s="74"/>
      <c r="N93" s="74"/>
    </row>
    <row r="94" spans="1:47" s="80" customFormat="1" ht="21" hidden="1" customHeight="1" x14ac:dyDescent="0.25">
      <c r="A94" s="244"/>
      <c r="B94" s="232" t="s">
        <v>304</v>
      </c>
      <c r="C94" s="232"/>
      <c r="D94" s="93">
        <f t="shared" ref="D94:L94" si="56">D90-D93</f>
        <v>-1.4000000000000057</v>
      </c>
      <c r="E94" s="93">
        <f t="shared" si="56"/>
        <v>-7.7000000000000028</v>
      </c>
      <c r="F94" s="93">
        <f t="shared" si="56"/>
        <v>-8</v>
      </c>
      <c r="G94" s="93">
        <f t="shared" si="56"/>
        <v>1.7000000000000028</v>
      </c>
      <c r="H94" s="93">
        <f t="shared" si="56"/>
        <v>-4.2999999999999972</v>
      </c>
      <c r="I94" s="93">
        <f t="shared" si="56"/>
        <v>0</v>
      </c>
      <c r="J94" s="93">
        <f t="shared" si="56"/>
        <v>-4</v>
      </c>
      <c r="K94" s="93">
        <f t="shared" si="56"/>
        <v>-2</v>
      </c>
      <c r="L94" s="93">
        <f t="shared" si="56"/>
        <v>-4</v>
      </c>
      <c r="M94" s="75"/>
      <c r="N94" s="75"/>
    </row>
    <row r="95" spans="1:47" s="99" customFormat="1" ht="21" hidden="1" customHeight="1" x14ac:dyDescent="0.25">
      <c r="A95" s="261" t="s">
        <v>366</v>
      </c>
      <c r="B95" s="257" t="s">
        <v>323</v>
      </c>
      <c r="C95" s="257"/>
      <c r="D95" s="78"/>
      <c r="E95" s="78"/>
      <c r="F95" s="78"/>
      <c r="G95" s="78"/>
      <c r="H95" s="78"/>
      <c r="I95" s="78"/>
      <c r="J95" s="78"/>
      <c r="K95" s="78"/>
      <c r="L95" s="78"/>
      <c r="M95" s="78"/>
      <c r="N95" s="78"/>
    </row>
    <row r="96" spans="1:47" s="102" customFormat="1" ht="30" customHeight="1" x14ac:dyDescent="0.25">
      <c r="A96" s="261"/>
      <c r="B96" s="258" t="s">
        <v>325</v>
      </c>
      <c r="C96" s="258"/>
      <c r="D96" s="117">
        <f>D77*0.4+D83*0.4+D89*0.2</f>
        <v>93.800000000000011</v>
      </c>
      <c r="E96" s="117">
        <f t="shared" ref="E96:AU96" si="57">E77*0.4+E83*0.4+E89*0.2</f>
        <v>87</v>
      </c>
      <c r="F96" s="117">
        <f t="shared" si="57"/>
        <v>91.600000000000009</v>
      </c>
      <c r="G96" s="117">
        <f t="shared" si="57"/>
        <v>96.800000000000011</v>
      </c>
      <c r="H96" s="117">
        <f t="shared" si="57"/>
        <v>91.800000000000011</v>
      </c>
      <c r="I96" s="117">
        <f t="shared" si="57"/>
        <v>100</v>
      </c>
      <c r="J96" s="117">
        <f t="shared" si="57"/>
        <v>91.600000000000009</v>
      </c>
      <c r="K96" s="117">
        <f t="shared" si="57"/>
        <v>94.800000000000011</v>
      </c>
      <c r="L96" s="117">
        <f t="shared" si="57"/>
        <v>92.800000000000011</v>
      </c>
      <c r="M96" s="117">
        <f t="shared" si="57"/>
        <v>86.8</v>
      </c>
      <c r="N96" s="117">
        <f t="shared" si="57"/>
        <v>90.399999999999991</v>
      </c>
      <c r="O96" s="117">
        <f t="shared" si="57"/>
        <v>88.2</v>
      </c>
      <c r="P96" s="117">
        <f t="shared" si="57"/>
        <v>86.4</v>
      </c>
      <c r="Q96" s="117">
        <f t="shared" si="57"/>
        <v>96.800000000000011</v>
      </c>
      <c r="R96" s="117">
        <f t="shared" si="57"/>
        <v>93</v>
      </c>
      <c r="S96" s="117">
        <f t="shared" si="57"/>
        <v>92.600000000000009</v>
      </c>
      <c r="T96" s="117">
        <f t="shared" si="57"/>
        <v>96.2</v>
      </c>
      <c r="U96" s="117">
        <f t="shared" si="57"/>
        <v>91</v>
      </c>
      <c r="V96" s="117">
        <f t="shared" si="57"/>
        <v>97.6</v>
      </c>
      <c r="W96" s="117">
        <f t="shared" si="57"/>
        <v>94.4</v>
      </c>
      <c r="X96" s="117">
        <f t="shared" si="57"/>
        <v>96.4</v>
      </c>
      <c r="Y96" s="117">
        <f t="shared" si="57"/>
        <v>97.6</v>
      </c>
      <c r="Z96" s="117">
        <f t="shared" si="57"/>
        <v>100</v>
      </c>
      <c r="AA96" s="117">
        <f t="shared" si="57"/>
        <v>94.4</v>
      </c>
      <c r="AB96" s="117">
        <f t="shared" si="57"/>
        <v>93.600000000000009</v>
      </c>
      <c r="AC96" s="117">
        <f t="shared" si="57"/>
        <v>90.600000000000009</v>
      </c>
      <c r="AD96" s="117">
        <f t="shared" si="57"/>
        <v>88.600000000000009</v>
      </c>
      <c r="AE96" s="117">
        <f t="shared" si="57"/>
        <v>89.800000000000011</v>
      </c>
      <c r="AF96" s="117">
        <f t="shared" si="57"/>
        <v>96.2</v>
      </c>
      <c r="AG96" s="117">
        <f t="shared" si="57"/>
        <v>92.600000000000009</v>
      </c>
      <c r="AH96" s="117">
        <f t="shared" si="57"/>
        <v>98</v>
      </c>
      <c r="AI96" s="117">
        <f t="shared" si="57"/>
        <v>96.2</v>
      </c>
      <c r="AJ96" s="117">
        <f t="shared" si="57"/>
        <v>97.8</v>
      </c>
      <c r="AK96" s="117">
        <f t="shared" si="57"/>
        <v>92</v>
      </c>
      <c r="AL96" s="117">
        <f t="shared" si="57"/>
        <v>92.399999999999991</v>
      </c>
      <c r="AM96" s="117">
        <f t="shared" si="57"/>
        <v>100</v>
      </c>
      <c r="AN96" s="117">
        <f t="shared" si="57"/>
        <v>99.399999999999991</v>
      </c>
      <c r="AO96" s="117">
        <f t="shared" si="57"/>
        <v>92.4</v>
      </c>
      <c r="AP96" s="117">
        <f t="shared" si="57"/>
        <v>95.600000000000009</v>
      </c>
      <c r="AQ96" s="117">
        <f t="shared" si="57"/>
        <v>93.800000000000011</v>
      </c>
      <c r="AR96" s="117">
        <f t="shared" si="57"/>
        <v>91.600000000000009</v>
      </c>
      <c r="AS96" s="117">
        <f t="shared" si="57"/>
        <v>95.600000000000009</v>
      </c>
      <c r="AT96" s="117">
        <f t="shared" si="57"/>
        <v>91.199999999999989</v>
      </c>
      <c r="AU96" s="117">
        <f t="shared" si="57"/>
        <v>81.400000000000006</v>
      </c>
    </row>
    <row r="97" spans="1:47" s="116" customFormat="1" ht="30" hidden="1" customHeight="1" x14ac:dyDescent="0.25">
      <c r="A97" s="261"/>
      <c r="B97" s="259" t="s">
        <v>367</v>
      </c>
      <c r="C97" s="259"/>
      <c r="D97" s="82">
        <v>97.68</v>
      </c>
      <c r="E97" s="82">
        <v>98.460000000000008</v>
      </c>
      <c r="F97" s="82">
        <v>100</v>
      </c>
      <c r="G97" s="82">
        <v>98.97999999999999</v>
      </c>
      <c r="H97" s="82">
        <v>99.86</v>
      </c>
      <c r="I97" s="82">
        <v>100</v>
      </c>
      <c r="J97" s="82">
        <v>100</v>
      </c>
      <c r="K97" s="82">
        <v>100</v>
      </c>
      <c r="L97" s="82">
        <v>100</v>
      </c>
      <c r="M97" s="82"/>
      <c r="N97" s="82"/>
    </row>
    <row r="98" spans="1:47" s="80" customFormat="1" ht="21" hidden="1" customHeight="1" x14ac:dyDescent="0.25">
      <c r="A98" s="261"/>
      <c r="B98" s="232" t="s">
        <v>304</v>
      </c>
      <c r="C98" s="232"/>
      <c r="D98" s="75">
        <f>D96-D97</f>
        <v>-3.8799999999999955</v>
      </c>
      <c r="E98" s="75">
        <f t="shared" ref="E98:L98" si="58">E96-E97</f>
        <v>-11.460000000000008</v>
      </c>
      <c r="F98" s="75">
        <f t="shared" si="58"/>
        <v>-8.3999999999999915</v>
      </c>
      <c r="G98" s="75">
        <f t="shared" si="58"/>
        <v>-2.1799999999999784</v>
      </c>
      <c r="H98" s="75">
        <f t="shared" si="58"/>
        <v>-8.0599999999999881</v>
      </c>
      <c r="I98" s="75">
        <f t="shared" si="58"/>
        <v>0</v>
      </c>
      <c r="J98" s="75">
        <f t="shared" si="58"/>
        <v>-8.3999999999999915</v>
      </c>
      <c r="K98" s="75">
        <f t="shared" si="58"/>
        <v>-5.1999999999999886</v>
      </c>
      <c r="L98" s="75">
        <f t="shared" si="58"/>
        <v>-7.1999999999999886</v>
      </c>
      <c r="M98" s="75"/>
      <c r="N98" s="75"/>
    </row>
    <row r="99" spans="1:47" s="118" customFormat="1" ht="33" customHeight="1" x14ac:dyDescent="0.25">
      <c r="A99" s="242" t="s">
        <v>368</v>
      </c>
      <c r="B99" s="251" t="s">
        <v>369</v>
      </c>
      <c r="C99" s="251"/>
      <c r="D99" s="81">
        <f>D100</f>
        <v>93</v>
      </c>
      <c r="E99" s="81">
        <f t="shared" ref="E99:AU99" si="59">E100</f>
        <v>77</v>
      </c>
      <c r="F99" s="81">
        <f t="shared" si="59"/>
        <v>78</v>
      </c>
      <c r="G99" s="81">
        <f t="shared" si="59"/>
        <v>95</v>
      </c>
      <c r="H99" s="81">
        <f t="shared" si="59"/>
        <v>85</v>
      </c>
      <c r="I99" s="81">
        <f t="shared" si="59"/>
        <v>99</v>
      </c>
      <c r="J99" s="81">
        <f t="shared" si="59"/>
        <v>91</v>
      </c>
      <c r="K99" s="81">
        <f t="shared" si="59"/>
        <v>89</v>
      </c>
      <c r="L99" s="81">
        <f t="shared" si="59"/>
        <v>91</v>
      </c>
      <c r="M99" s="81">
        <f t="shared" si="59"/>
        <v>77</v>
      </c>
      <c r="N99" s="81">
        <f t="shared" si="59"/>
        <v>76</v>
      </c>
      <c r="O99" s="81">
        <f t="shared" si="59"/>
        <v>75</v>
      </c>
      <c r="P99" s="81">
        <f t="shared" si="59"/>
        <v>82</v>
      </c>
      <c r="Q99" s="81">
        <f t="shared" si="59"/>
        <v>91</v>
      </c>
      <c r="R99" s="81">
        <f t="shared" si="59"/>
        <v>75</v>
      </c>
      <c r="S99" s="81">
        <f t="shared" si="59"/>
        <v>86</v>
      </c>
      <c r="T99" s="81">
        <f t="shared" si="59"/>
        <v>96</v>
      </c>
      <c r="U99" s="81">
        <f t="shared" si="59"/>
        <v>77</v>
      </c>
      <c r="V99" s="81">
        <f t="shared" si="59"/>
        <v>93</v>
      </c>
      <c r="W99" s="81">
        <f t="shared" si="59"/>
        <v>88</v>
      </c>
      <c r="X99" s="81">
        <f t="shared" si="59"/>
        <v>94</v>
      </c>
      <c r="Y99" s="81">
        <f t="shared" si="59"/>
        <v>94</v>
      </c>
      <c r="Z99" s="81">
        <f t="shared" si="59"/>
        <v>100</v>
      </c>
      <c r="AA99" s="81">
        <f t="shared" si="59"/>
        <v>90</v>
      </c>
      <c r="AB99" s="81">
        <f t="shared" si="59"/>
        <v>96</v>
      </c>
      <c r="AC99" s="81">
        <f t="shared" si="59"/>
        <v>75</v>
      </c>
      <c r="AD99" s="81">
        <f t="shared" si="59"/>
        <v>88</v>
      </c>
      <c r="AE99" s="81">
        <f t="shared" si="59"/>
        <v>85</v>
      </c>
      <c r="AF99" s="81">
        <f t="shared" si="59"/>
        <v>93</v>
      </c>
      <c r="AG99" s="81">
        <f t="shared" si="59"/>
        <v>82</v>
      </c>
      <c r="AH99" s="81">
        <f t="shared" si="59"/>
        <v>96</v>
      </c>
      <c r="AI99" s="81">
        <f t="shared" si="59"/>
        <v>93</v>
      </c>
      <c r="AJ99" s="81">
        <f t="shared" si="59"/>
        <v>93</v>
      </c>
      <c r="AK99" s="81">
        <f t="shared" si="59"/>
        <v>91</v>
      </c>
      <c r="AL99" s="81">
        <f t="shared" si="59"/>
        <v>85</v>
      </c>
      <c r="AM99" s="81">
        <f t="shared" si="59"/>
        <v>100</v>
      </c>
      <c r="AN99" s="81">
        <f t="shared" si="59"/>
        <v>99</v>
      </c>
      <c r="AO99" s="81">
        <f t="shared" si="59"/>
        <v>96</v>
      </c>
      <c r="AP99" s="81">
        <f t="shared" si="59"/>
        <v>100</v>
      </c>
      <c r="AQ99" s="81">
        <f t="shared" si="59"/>
        <v>85</v>
      </c>
      <c r="AR99" s="81">
        <f t="shared" si="59"/>
        <v>91</v>
      </c>
      <c r="AS99" s="81">
        <f t="shared" si="59"/>
        <v>89</v>
      </c>
      <c r="AT99" s="81">
        <f t="shared" si="59"/>
        <v>90</v>
      </c>
      <c r="AU99" s="81">
        <f t="shared" si="59"/>
        <v>81</v>
      </c>
    </row>
    <row r="100" spans="1:47" s="118" customFormat="1" ht="33" customHeight="1" x14ac:dyDescent="0.25">
      <c r="A100" s="243"/>
      <c r="B100" s="251" t="s">
        <v>370</v>
      </c>
      <c r="C100" s="251"/>
      <c r="D100" s="89">
        <f>ROUND(D101/D102*100,0)</f>
        <v>93</v>
      </c>
      <c r="E100" s="89">
        <f>ROUND(E101/E102*100,0)</f>
        <v>77</v>
      </c>
      <c r="F100" s="89">
        <f t="shared" ref="F100:N100" si="60">ROUND(F101/F102*100,0)</f>
        <v>78</v>
      </c>
      <c r="G100" s="89">
        <f t="shared" si="60"/>
        <v>95</v>
      </c>
      <c r="H100" s="89">
        <f t="shared" si="60"/>
        <v>85</v>
      </c>
      <c r="I100" s="89">
        <f t="shared" si="60"/>
        <v>99</v>
      </c>
      <c r="J100" s="89">
        <f t="shared" si="60"/>
        <v>91</v>
      </c>
      <c r="K100" s="89">
        <f t="shared" si="60"/>
        <v>89</v>
      </c>
      <c r="L100" s="89">
        <f t="shared" si="60"/>
        <v>91</v>
      </c>
      <c r="M100" s="89">
        <f t="shared" si="60"/>
        <v>77</v>
      </c>
      <c r="N100" s="89">
        <f t="shared" si="60"/>
        <v>76</v>
      </c>
      <c r="O100" s="89">
        <f t="shared" ref="O100:AU100" si="61">ROUND(O101/O102*100,0)</f>
        <v>75</v>
      </c>
      <c r="P100" s="89">
        <f t="shared" si="61"/>
        <v>82</v>
      </c>
      <c r="Q100" s="89">
        <f t="shared" si="61"/>
        <v>91</v>
      </c>
      <c r="R100" s="89">
        <f t="shared" si="61"/>
        <v>75</v>
      </c>
      <c r="S100" s="89">
        <f t="shared" si="61"/>
        <v>86</v>
      </c>
      <c r="T100" s="89">
        <f t="shared" si="61"/>
        <v>96</v>
      </c>
      <c r="U100" s="89">
        <f t="shared" si="61"/>
        <v>77</v>
      </c>
      <c r="V100" s="89">
        <f t="shared" si="61"/>
        <v>93</v>
      </c>
      <c r="W100" s="89">
        <f t="shared" si="61"/>
        <v>88</v>
      </c>
      <c r="X100" s="89">
        <f t="shared" si="61"/>
        <v>94</v>
      </c>
      <c r="Y100" s="89">
        <f t="shared" si="61"/>
        <v>94</v>
      </c>
      <c r="Z100" s="89">
        <f t="shared" si="61"/>
        <v>100</v>
      </c>
      <c r="AA100" s="89">
        <f t="shared" si="61"/>
        <v>90</v>
      </c>
      <c r="AB100" s="89">
        <f t="shared" si="61"/>
        <v>96</v>
      </c>
      <c r="AC100" s="89">
        <f t="shared" si="61"/>
        <v>75</v>
      </c>
      <c r="AD100" s="89">
        <f t="shared" si="61"/>
        <v>88</v>
      </c>
      <c r="AE100" s="89">
        <f t="shared" si="61"/>
        <v>85</v>
      </c>
      <c r="AF100" s="89">
        <f t="shared" si="61"/>
        <v>93</v>
      </c>
      <c r="AG100" s="89">
        <f t="shared" si="61"/>
        <v>82</v>
      </c>
      <c r="AH100" s="89">
        <f t="shared" si="61"/>
        <v>96</v>
      </c>
      <c r="AI100" s="89">
        <f t="shared" si="61"/>
        <v>93</v>
      </c>
      <c r="AJ100" s="89">
        <f t="shared" si="61"/>
        <v>93</v>
      </c>
      <c r="AK100" s="89">
        <f t="shared" si="61"/>
        <v>91</v>
      </c>
      <c r="AL100" s="89">
        <f t="shared" si="61"/>
        <v>85</v>
      </c>
      <c r="AM100" s="89">
        <f t="shared" si="61"/>
        <v>100</v>
      </c>
      <c r="AN100" s="89">
        <f t="shared" si="61"/>
        <v>99</v>
      </c>
      <c r="AO100" s="89">
        <f t="shared" si="61"/>
        <v>96</v>
      </c>
      <c r="AP100" s="89">
        <f t="shared" si="61"/>
        <v>100</v>
      </c>
      <c r="AQ100" s="89">
        <f t="shared" si="61"/>
        <v>85</v>
      </c>
      <c r="AR100" s="89">
        <f t="shared" si="61"/>
        <v>91</v>
      </c>
      <c r="AS100" s="89">
        <f t="shared" si="61"/>
        <v>89</v>
      </c>
      <c r="AT100" s="89">
        <f t="shared" si="61"/>
        <v>90</v>
      </c>
      <c r="AU100" s="89">
        <f t="shared" si="61"/>
        <v>81</v>
      </c>
    </row>
    <row r="101" spans="1:47" ht="45.75" customHeight="1" x14ac:dyDescent="0.25">
      <c r="A101" s="243"/>
      <c r="B101" s="230" t="s">
        <v>371</v>
      </c>
      <c r="C101" s="97" t="s">
        <v>315</v>
      </c>
      <c r="D101" s="138">
        <v>808</v>
      </c>
      <c r="E101" s="138">
        <v>89</v>
      </c>
      <c r="F101" s="138">
        <v>176</v>
      </c>
      <c r="G101" s="138">
        <v>228</v>
      </c>
      <c r="H101" s="138">
        <v>293</v>
      </c>
      <c r="I101" s="138">
        <v>420</v>
      </c>
      <c r="J101" s="138">
        <v>393</v>
      </c>
      <c r="K101" s="138">
        <v>517</v>
      </c>
      <c r="L101" s="138">
        <v>339</v>
      </c>
      <c r="M101" s="138">
        <v>565</v>
      </c>
      <c r="N101" s="138">
        <v>276</v>
      </c>
      <c r="O101" s="138">
        <v>429</v>
      </c>
      <c r="P101" s="138">
        <v>612</v>
      </c>
      <c r="Q101" s="138">
        <v>193</v>
      </c>
      <c r="R101" s="138">
        <v>170</v>
      </c>
      <c r="S101" s="138">
        <v>142</v>
      </c>
      <c r="T101" s="138">
        <v>373</v>
      </c>
      <c r="U101" s="138">
        <v>96</v>
      </c>
      <c r="V101" s="138">
        <v>168</v>
      </c>
      <c r="W101" s="138">
        <v>119</v>
      </c>
      <c r="X101" s="138">
        <v>61</v>
      </c>
      <c r="Y101" s="138">
        <v>64</v>
      </c>
      <c r="Z101" s="138">
        <v>77</v>
      </c>
      <c r="AA101" s="138">
        <v>292</v>
      </c>
      <c r="AB101" s="138">
        <v>24</v>
      </c>
      <c r="AC101" s="138">
        <v>163</v>
      </c>
      <c r="AD101" s="138">
        <v>300</v>
      </c>
      <c r="AE101" s="138">
        <v>279</v>
      </c>
      <c r="AF101" s="138">
        <v>390</v>
      </c>
      <c r="AG101" s="138">
        <v>384</v>
      </c>
      <c r="AH101" s="138">
        <v>281</v>
      </c>
      <c r="AI101" s="138">
        <v>210</v>
      </c>
      <c r="AJ101" s="138">
        <v>173</v>
      </c>
      <c r="AK101" s="138">
        <v>842</v>
      </c>
      <c r="AL101" s="138">
        <v>98</v>
      </c>
      <c r="AM101" s="138">
        <v>12</v>
      </c>
      <c r="AN101" s="138">
        <v>85</v>
      </c>
      <c r="AO101" s="138">
        <v>264</v>
      </c>
      <c r="AP101" s="138">
        <v>45</v>
      </c>
      <c r="AQ101" s="138">
        <v>162</v>
      </c>
      <c r="AR101" s="138">
        <v>203</v>
      </c>
      <c r="AS101" s="138">
        <v>58</v>
      </c>
      <c r="AT101" s="138">
        <v>263</v>
      </c>
      <c r="AU101" s="138">
        <v>52</v>
      </c>
    </row>
    <row r="102" spans="1:47" ht="45.75" customHeight="1" x14ac:dyDescent="0.25">
      <c r="A102" s="243"/>
      <c r="B102" s="230"/>
      <c r="C102" s="97" t="s">
        <v>316</v>
      </c>
      <c r="D102" s="139">
        <v>870</v>
      </c>
      <c r="E102" s="139">
        <v>116</v>
      </c>
      <c r="F102" s="139">
        <v>227</v>
      </c>
      <c r="G102" s="139">
        <v>239</v>
      </c>
      <c r="H102" s="139">
        <v>346</v>
      </c>
      <c r="I102" s="139">
        <v>424</v>
      </c>
      <c r="J102" s="139">
        <v>431</v>
      </c>
      <c r="K102" s="139">
        <v>583</v>
      </c>
      <c r="L102" s="139">
        <v>373</v>
      </c>
      <c r="M102" s="139">
        <v>735</v>
      </c>
      <c r="N102" s="139">
        <v>362</v>
      </c>
      <c r="O102" s="139">
        <v>574</v>
      </c>
      <c r="P102" s="139">
        <v>745</v>
      </c>
      <c r="Q102" s="139">
        <v>213</v>
      </c>
      <c r="R102" s="139">
        <v>228</v>
      </c>
      <c r="S102" s="139">
        <v>166</v>
      </c>
      <c r="T102" s="139">
        <v>388</v>
      </c>
      <c r="U102" s="139">
        <v>124</v>
      </c>
      <c r="V102" s="139">
        <v>180</v>
      </c>
      <c r="W102" s="139">
        <v>135</v>
      </c>
      <c r="X102" s="139">
        <v>65</v>
      </c>
      <c r="Y102" s="139">
        <v>68</v>
      </c>
      <c r="Z102" s="139">
        <v>77</v>
      </c>
      <c r="AA102" s="139">
        <v>324</v>
      </c>
      <c r="AB102" s="139">
        <v>25</v>
      </c>
      <c r="AC102" s="139">
        <v>216</v>
      </c>
      <c r="AD102" s="139">
        <v>341</v>
      </c>
      <c r="AE102" s="139">
        <v>330</v>
      </c>
      <c r="AF102" s="139">
        <v>420</v>
      </c>
      <c r="AG102" s="139">
        <v>471</v>
      </c>
      <c r="AH102" s="139">
        <v>292</v>
      </c>
      <c r="AI102" s="139">
        <v>226</v>
      </c>
      <c r="AJ102" s="139">
        <v>187</v>
      </c>
      <c r="AK102" s="139">
        <v>926</v>
      </c>
      <c r="AL102" s="139">
        <v>115</v>
      </c>
      <c r="AM102" s="139">
        <v>12</v>
      </c>
      <c r="AN102" s="139">
        <v>86</v>
      </c>
      <c r="AO102" s="139">
        <v>275</v>
      </c>
      <c r="AP102" s="139">
        <v>45</v>
      </c>
      <c r="AQ102" s="139">
        <v>191</v>
      </c>
      <c r="AR102" s="139">
        <v>224</v>
      </c>
      <c r="AS102" s="139">
        <v>65</v>
      </c>
      <c r="AT102" s="139">
        <v>292</v>
      </c>
      <c r="AU102" s="139">
        <v>64</v>
      </c>
    </row>
    <row r="103" spans="1:47" ht="23.25" hidden="1" customHeight="1" x14ac:dyDescent="0.25">
      <c r="A103" s="243"/>
      <c r="B103" s="262" t="s">
        <v>372</v>
      </c>
      <c r="C103" s="262"/>
      <c r="D103" s="73">
        <v>97.6</v>
      </c>
      <c r="E103" s="73">
        <v>97.8</v>
      </c>
      <c r="F103" s="73">
        <v>100</v>
      </c>
      <c r="G103" s="73">
        <v>98.3</v>
      </c>
      <c r="H103" s="73">
        <v>100</v>
      </c>
      <c r="I103" s="73">
        <v>100</v>
      </c>
      <c r="J103" s="73">
        <v>100</v>
      </c>
      <c r="K103" s="73">
        <v>100</v>
      </c>
      <c r="L103" s="73">
        <v>100</v>
      </c>
      <c r="M103" s="73"/>
      <c r="N103" s="73"/>
    </row>
    <row r="104" spans="1:47" s="80" customFormat="1" ht="21" hidden="1" customHeight="1" x14ac:dyDescent="0.25">
      <c r="A104" s="244"/>
      <c r="B104" s="232" t="s">
        <v>304</v>
      </c>
      <c r="C104" s="232"/>
      <c r="D104" s="93">
        <f t="shared" ref="D104:L104" si="62">D100-D103</f>
        <v>-4.5999999999999943</v>
      </c>
      <c r="E104" s="93">
        <f t="shared" si="62"/>
        <v>-20.799999999999997</v>
      </c>
      <c r="F104" s="93">
        <f t="shared" si="62"/>
        <v>-22</v>
      </c>
      <c r="G104" s="93">
        <f t="shared" si="62"/>
        <v>-3.2999999999999972</v>
      </c>
      <c r="H104" s="93">
        <f t="shared" si="62"/>
        <v>-15</v>
      </c>
      <c r="I104" s="93">
        <f t="shared" si="62"/>
        <v>-1</v>
      </c>
      <c r="J104" s="93">
        <f t="shared" si="62"/>
        <v>-9</v>
      </c>
      <c r="K104" s="93">
        <f t="shared" si="62"/>
        <v>-11</v>
      </c>
      <c r="L104" s="93">
        <f t="shared" si="62"/>
        <v>-9</v>
      </c>
      <c r="M104" s="75"/>
      <c r="N104" s="75"/>
    </row>
    <row r="105" spans="1:47" s="86" customFormat="1" ht="30" customHeight="1" x14ac:dyDescent="0.25">
      <c r="A105" s="242" t="s">
        <v>373</v>
      </c>
      <c r="B105" s="245" t="s">
        <v>374</v>
      </c>
      <c r="C105" s="245"/>
      <c r="D105" s="76">
        <f>D106</f>
        <v>86</v>
      </c>
      <c r="E105" s="76">
        <f t="shared" ref="E105:AU105" si="63">E106</f>
        <v>89</v>
      </c>
      <c r="F105" s="76">
        <f t="shared" si="63"/>
        <v>82</v>
      </c>
      <c r="G105" s="76">
        <f t="shared" si="63"/>
        <v>90</v>
      </c>
      <c r="H105" s="76">
        <f t="shared" si="63"/>
        <v>86</v>
      </c>
      <c r="I105" s="76">
        <f t="shared" si="63"/>
        <v>99</v>
      </c>
      <c r="J105" s="76">
        <f t="shared" si="63"/>
        <v>84</v>
      </c>
      <c r="K105" s="76">
        <f t="shared" si="63"/>
        <v>83</v>
      </c>
      <c r="L105" s="76">
        <f t="shared" si="63"/>
        <v>85</v>
      </c>
      <c r="M105" s="76">
        <f t="shared" si="63"/>
        <v>77</v>
      </c>
      <c r="N105" s="76">
        <f t="shared" si="63"/>
        <v>75</v>
      </c>
      <c r="O105" s="76">
        <f t="shared" si="63"/>
        <v>76</v>
      </c>
      <c r="P105" s="76">
        <f t="shared" si="63"/>
        <v>77</v>
      </c>
      <c r="Q105" s="76">
        <f t="shared" si="63"/>
        <v>93</v>
      </c>
      <c r="R105" s="76">
        <f t="shared" si="63"/>
        <v>74</v>
      </c>
      <c r="S105" s="76">
        <f t="shared" si="63"/>
        <v>85</v>
      </c>
      <c r="T105" s="76">
        <f t="shared" si="63"/>
        <v>95</v>
      </c>
      <c r="U105" s="76">
        <f t="shared" si="63"/>
        <v>74</v>
      </c>
      <c r="V105" s="76">
        <f t="shared" si="63"/>
        <v>97</v>
      </c>
      <c r="W105" s="76">
        <f t="shared" si="63"/>
        <v>81</v>
      </c>
      <c r="X105" s="76">
        <f t="shared" si="63"/>
        <v>95</v>
      </c>
      <c r="Y105" s="76">
        <f t="shared" si="63"/>
        <v>90</v>
      </c>
      <c r="Z105" s="76">
        <f t="shared" si="63"/>
        <v>99</v>
      </c>
      <c r="AA105" s="76">
        <f t="shared" si="63"/>
        <v>88</v>
      </c>
      <c r="AB105" s="76">
        <f t="shared" si="63"/>
        <v>84</v>
      </c>
      <c r="AC105" s="76">
        <f t="shared" si="63"/>
        <v>84</v>
      </c>
      <c r="AD105" s="76">
        <f t="shared" si="63"/>
        <v>80</v>
      </c>
      <c r="AE105" s="76">
        <f t="shared" si="63"/>
        <v>80</v>
      </c>
      <c r="AF105" s="76">
        <f t="shared" si="63"/>
        <v>93</v>
      </c>
      <c r="AG105" s="76">
        <f t="shared" si="63"/>
        <v>78</v>
      </c>
      <c r="AH105" s="76">
        <f t="shared" si="63"/>
        <v>96</v>
      </c>
      <c r="AI105" s="76">
        <f t="shared" si="63"/>
        <v>95</v>
      </c>
      <c r="AJ105" s="76">
        <f t="shared" si="63"/>
        <v>96</v>
      </c>
      <c r="AK105" s="76">
        <f t="shared" si="63"/>
        <v>91</v>
      </c>
      <c r="AL105" s="76">
        <f t="shared" si="63"/>
        <v>85</v>
      </c>
      <c r="AM105" s="76">
        <f t="shared" si="63"/>
        <v>92</v>
      </c>
      <c r="AN105" s="76">
        <f t="shared" si="63"/>
        <v>98</v>
      </c>
      <c r="AO105" s="76">
        <f t="shared" si="63"/>
        <v>78</v>
      </c>
      <c r="AP105" s="76">
        <f t="shared" si="63"/>
        <v>96</v>
      </c>
      <c r="AQ105" s="76">
        <f t="shared" si="63"/>
        <v>89</v>
      </c>
      <c r="AR105" s="76">
        <f t="shared" si="63"/>
        <v>91</v>
      </c>
      <c r="AS105" s="76">
        <f t="shared" si="63"/>
        <v>86</v>
      </c>
      <c r="AT105" s="76">
        <f t="shared" si="63"/>
        <v>86</v>
      </c>
      <c r="AU105" s="76">
        <f t="shared" si="63"/>
        <v>80</v>
      </c>
    </row>
    <row r="106" spans="1:47" s="86" customFormat="1" ht="59.25" customHeight="1" x14ac:dyDescent="0.25">
      <c r="A106" s="243"/>
      <c r="B106" s="245" t="s">
        <v>375</v>
      </c>
      <c r="C106" s="245"/>
      <c r="D106" s="89">
        <f>ROUND(D107/D108*100,0)</f>
        <v>86</v>
      </c>
      <c r="E106" s="89">
        <f t="shared" ref="E106:N106" si="64">ROUND(E107/E108*100,0)</f>
        <v>89</v>
      </c>
      <c r="F106" s="89">
        <f t="shared" si="64"/>
        <v>82</v>
      </c>
      <c r="G106" s="89">
        <f t="shared" si="64"/>
        <v>90</v>
      </c>
      <c r="H106" s="89">
        <f t="shared" si="64"/>
        <v>86</v>
      </c>
      <c r="I106" s="89">
        <f t="shared" si="64"/>
        <v>99</v>
      </c>
      <c r="J106" s="89">
        <f t="shared" si="64"/>
        <v>84</v>
      </c>
      <c r="K106" s="89">
        <f t="shared" si="64"/>
        <v>83</v>
      </c>
      <c r="L106" s="89">
        <f t="shared" si="64"/>
        <v>85</v>
      </c>
      <c r="M106" s="89">
        <f t="shared" si="64"/>
        <v>77</v>
      </c>
      <c r="N106" s="89">
        <f t="shared" si="64"/>
        <v>75</v>
      </c>
      <c r="O106" s="89">
        <f t="shared" ref="O106:AU106" si="65">ROUND(O107/O108*100,0)</f>
        <v>76</v>
      </c>
      <c r="P106" s="89">
        <f t="shared" si="65"/>
        <v>77</v>
      </c>
      <c r="Q106" s="89">
        <f t="shared" si="65"/>
        <v>93</v>
      </c>
      <c r="R106" s="89">
        <f t="shared" si="65"/>
        <v>74</v>
      </c>
      <c r="S106" s="89">
        <f t="shared" si="65"/>
        <v>85</v>
      </c>
      <c r="T106" s="89">
        <f t="shared" si="65"/>
        <v>95</v>
      </c>
      <c r="U106" s="89">
        <f t="shared" si="65"/>
        <v>74</v>
      </c>
      <c r="V106" s="89">
        <f t="shared" si="65"/>
        <v>97</v>
      </c>
      <c r="W106" s="89">
        <f t="shared" si="65"/>
        <v>81</v>
      </c>
      <c r="X106" s="89">
        <f t="shared" si="65"/>
        <v>95</v>
      </c>
      <c r="Y106" s="89">
        <f t="shared" si="65"/>
        <v>90</v>
      </c>
      <c r="Z106" s="89">
        <f t="shared" si="65"/>
        <v>99</v>
      </c>
      <c r="AA106" s="89">
        <f t="shared" si="65"/>
        <v>88</v>
      </c>
      <c r="AB106" s="89">
        <f t="shared" si="65"/>
        <v>84</v>
      </c>
      <c r="AC106" s="89">
        <f t="shared" si="65"/>
        <v>84</v>
      </c>
      <c r="AD106" s="89">
        <f t="shared" si="65"/>
        <v>80</v>
      </c>
      <c r="AE106" s="89">
        <f t="shared" si="65"/>
        <v>80</v>
      </c>
      <c r="AF106" s="89">
        <f t="shared" si="65"/>
        <v>93</v>
      </c>
      <c r="AG106" s="89">
        <f t="shared" si="65"/>
        <v>78</v>
      </c>
      <c r="AH106" s="89">
        <f t="shared" si="65"/>
        <v>96</v>
      </c>
      <c r="AI106" s="89">
        <f t="shared" si="65"/>
        <v>95</v>
      </c>
      <c r="AJ106" s="89">
        <f t="shared" si="65"/>
        <v>96</v>
      </c>
      <c r="AK106" s="89">
        <f t="shared" si="65"/>
        <v>91</v>
      </c>
      <c r="AL106" s="89">
        <f t="shared" si="65"/>
        <v>85</v>
      </c>
      <c r="AM106" s="89">
        <f t="shared" si="65"/>
        <v>92</v>
      </c>
      <c r="AN106" s="89">
        <f t="shared" si="65"/>
        <v>98</v>
      </c>
      <c r="AO106" s="89">
        <f t="shared" si="65"/>
        <v>78</v>
      </c>
      <c r="AP106" s="89">
        <f t="shared" si="65"/>
        <v>96</v>
      </c>
      <c r="AQ106" s="89">
        <f t="shared" si="65"/>
        <v>89</v>
      </c>
      <c r="AR106" s="89">
        <f t="shared" si="65"/>
        <v>91</v>
      </c>
      <c r="AS106" s="89">
        <f t="shared" si="65"/>
        <v>86</v>
      </c>
      <c r="AT106" s="89">
        <f t="shared" si="65"/>
        <v>86</v>
      </c>
      <c r="AU106" s="89">
        <f t="shared" si="65"/>
        <v>80</v>
      </c>
    </row>
    <row r="107" spans="1:47" ht="31.5" customHeight="1" x14ac:dyDescent="0.25">
      <c r="A107" s="243"/>
      <c r="B107" s="230" t="s">
        <v>376</v>
      </c>
      <c r="C107" s="97" t="s">
        <v>315</v>
      </c>
      <c r="D107" s="138">
        <v>752</v>
      </c>
      <c r="E107" s="138">
        <v>103</v>
      </c>
      <c r="F107" s="138">
        <v>187</v>
      </c>
      <c r="G107" s="138">
        <v>215</v>
      </c>
      <c r="H107" s="138">
        <v>299</v>
      </c>
      <c r="I107" s="138">
        <v>419</v>
      </c>
      <c r="J107" s="138">
        <v>363</v>
      </c>
      <c r="K107" s="138">
        <v>485</v>
      </c>
      <c r="L107" s="138">
        <v>318</v>
      </c>
      <c r="M107" s="138">
        <v>564</v>
      </c>
      <c r="N107" s="138">
        <v>270</v>
      </c>
      <c r="O107" s="138">
        <v>434</v>
      </c>
      <c r="P107" s="138">
        <v>573</v>
      </c>
      <c r="Q107" s="138">
        <v>198</v>
      </c>
      <c r="R107" s="138">
        <v>169</v>
      </c>
      <c r="S107" s="138">
        <v>141</v>
      </c>
      <c r="T107" s="138">
        <v>368</v>
      </c>
      <c r="U107" s="138">
        <v>92</v>
      </c>
      <c r="V107" s="138">
        <v>174</v>
      </c>
      <c r="W107" s="138">
        <v>110</v>
      </c>
      <c r="X107" s="138">
        <v>62</v>
      </c>
      <c r="Y107" s="138">
        <v>61</v>
      </c>
      <c r="Z107" s="138">
        <v>76</v>
      </c>
      <c r="AA107" s="138">
        <v>285</v>
      </c>
      <c r="AB107" s="138">
        <v>21</v>
      </c>
      <c r="AC107" s="138">
        <v>181</v>
      </c>
      <c r="AD107" s="138">
        <v>273</v>
      </c>
      <c r="AE107" s="138">
        <v>264</v>
      </c>
      <c r="AF107" s="138">
        <v>392</v>
      </c>
      <c r="AG107" s="138">
        <v>368</v>
      </c>
      <c r="AH107" s="138">
        <v>281</v>
      </c>
      <c r="AI107" s="138">
        <v>215</v>
      </c>
      <c r="AJ107" s="138">
        <v>179</v>
      </c>
      <c r="AK107" s="138">
        <v>846</v>
      </c>
      <c r="AL107" s="138">
        <v>98</v>
      </c>
      <c r="AM107" s="138">
        <v>11</v>
      </c>
      <c r="AN107" s="138">
        <v>84</v>
      </c>
      <c r="AO107" s="138">
        <v>214</v>
      </c>
      <c r="AP107" s="138">
        <v>43</v>
      </c>
      <c r="AQ107" s="138">
        <v>170</v>
      </c>
      <c r="AR107" s="138">
        <v>204</v>
      </c>
      <c r="AS107" s="138">
        <v>56</v>
      </c>
      <c r="AT107" s="138">
        <v>251</v>
      </c>
      <c r="AU107" s="138">
        <v>51</v>
      </c>
    </row>
    <row r="108" spans="1:47" ht="31.5" customHeight="1" x14ac:dyDescent="0.25">
      <c r="A108" s="243"/>
      <c r="B108" s="230"/>
      <c r="C108" s="97" t="s">
        <v>316</v>
      </c>
      <c r="D108" s="139">
        <v>870</v>
      </c>
      <c r="E108" s="139">
        <v>116</v>
      </c>
      <c r="F108" s="139">
        <v>227</v>
      </c>
      <c r="G108" s="139">
        <v>239</v>
      </c>
      <c r="H108" s="139">
        <v>346</v>
      </c>
      <c r="I108" s="139">
        <v>424</v>
      </c>
      <c r="J108" s="139">
        <v>431</v>
      </c>
      <c r="K108" s="139">
        <v>583</v>
      </c>
      <c r="L108" s="139">
        <v>373</v>
      </c>
      <c r="M108" s="139">
        <v>735</v>
      </c>
      <c r="N108" s="139">
        <v>362</v>
      </c>
      <c r="O108" s="139">
        <v>574</v>
      </c>
      <c r="P108" s="139">
        <v>745</v>
      </c>
      <c r="Q108" s="139">
        <v>213</v>
      </c>
      <c r="R108" s="139">
        <v>228</v>
      </c>
      <c r="S108" s="139">
        <v>166</v>
      </c>
      <c r="T108" s="139">
        <v>388</v>
      </c>
      <c r="U108" s="139">
        <v>124</v>
      </c>
      <c r="V108" s="139">
        <v>180</v>
      </c>
      <c r="W108" s="139">
        <v>135</v>
      </c>
      <c r="X108" s="139">
        <v>65</v>
      </c>
      <c r="Y108" s="139">
        <v>68</v>
      </c>
      <c r="Z108" s="139">
        <v>77</v>
      </c>
      <c r="AA108" s="139">
        <v>324</v>
      </c>
      <c r="AB108" s="139">
        <v>25</v>
      </c>
      <c r="AC108" s="139">
        <v>216</v>
      </c>
      <c r="AD108" s="139">
        <v>341</v>
      </c>
      <c r="AE108" s="139">
        <v>330</v>
      </c>
      <c r="AF108" s="139">
        <v>420</v>
      </c>
      <c r="AG108" s="139">
        <v>471</v>
      </c>
      <c r="AH108" s="139">
        <v>292</v>
      </c>
      <c r="AI108" s="139">
        <v>226</v>
      </c>
      <c r="AJ108" s="139">
        <v>187</v>
      </c>
      <c r="AK108" s="139">
        <v>926</v>
      </c>
      <c r="AL108" s="139">
        <v>115</v>
      </c>
      <c r="AM108" s="139">
        <v>12</v>
      </c>
      <c r="AN108" s="139">
        <v>86</v>
      </c>
      <c r="AO108" s="139">
        <v>275</v>
      </c>
      <c r="AP108" s="139">
        <v>45</v>
      </c>
      <c r="AQ108" s="139">
        <v>191</v>
      </c>
      <c r="AR108" s="139">
        <v>224</v>
      </c>
      <c r="AS108" s="139">
        <v>65</v>
      </c>
      <c r="AT108" s="139">
        <v>292</v>
      </c>
      <c r="AU108" s="139">
        <v>64</v>
      </c>
    </row>
    <row r="109" spans="1:47" s="92" customFormat="1" ht="31.5" hidden="1" customHeight="1" x14ac:dyDescent="0.25">
      <c r="A109" s="243"/>
      <c r="B109" s="231" t="s">
        <v>377</v>
      </c>
      <c r="C109" s="231"/>
      <c r="D109" s="74">
        <v>97.2</v>
      </c>
      <c r="E109" s="74">
        <v>96.7</v>
      </c>
      <c r="F109" s="74">
        <v>100</v>
      </c>
      <c r="G109" s="74">
        <v>98.3</v>
      </c>
      <c r="H109" s="74">
        <v>100</v>
      </c>
      <c r="I109" s="74">
        <v>100</v>
      </c>
      <c r="J109" s="74">
        <v>100</v>
      </c>
      <c r="K109" s="74">
        <v>100</v>
      </c>
      <c r="L109" s="74">
        <v>100</v>
      </c>
      <c r="M109" s="74"/>
      <c r="N109" s="74"/>
    </row>
    <row r="110" spans="1:47" s="80" customFormat="1" ht="21" hidden="1" customHeight="1" x14ac:dyDescent="0.25">
      <c r="A110" s="244"/>
      <c r="B110" s="232" t="s">
        <v>304</v>
      </c>
      <c r="C110" s="232"/>
      <c r="D110" s="93">
        <f t="shared" ref="D110:L110" si="66">D106-D109</f>
        <v>-11.200000000000003</v>
      </c>
      <c r="E110" s="93">
        <f t="shared" si="66"/>
        <v>-7.7000000000000028</v>
      </c>
      <c r="F110" s="93">
        <f t="shared" si="66"/>
        <v>-18</v>
      </c>
      <c r="G110" s="93">
        <f t="shared" si="66"/>
        <v>-8.2999999999999972</v>
      </c>
      <c r="H110" s="93">
        <f t="shared" si="66"/>
        <v>-14</v>
      </c>
      <c r="I110" s="93">
        <f t="shared" si="66"/>
        <v>-1</v>
      </c>
      <c r="J110" s="93">
        <f t="shared" si="66"/>
        <v>-16</v>
      </c>
      <c r="K110" s="93">
        <f t="shared" si="66"/>
        <v>-17</v>
      </c>
      <c r="L110" s="93">
        <f t="shared" si="66"/>
        <v>-15</v>
      </c>
      <c r="M110" s="75"/>
      <c r="N110" s="75"/>
    </row>
    <row r="111" spans="1:47" s="86" customFormat="1" ht="28.5" customHeight="1" x14ac:dyDescent="0.25">
      <c r="A111" s="242" t="s">
        <v>378</v>
      </c>
      <c r="B111" s="245" t="s">
        <v>379</v>
      </c>
      <c r="C111" s="245"/>
      <c r="D111" s="76">
        <f>D112</f>
        <v>94</v>
      </c>
      <c r="E111" s="76">
        <f t="shared" ref="E111:AU111" si="67">E112</f>
        <v>79</v>
      </c>
      <c r="F111" s="76">
        <f t="shared" si="67"/>
        <v>85</v>
      </c>
      <c r="G111" s="76">
        <f t="shared" si="67"/>
        <v>97</v>
      </c>
      <c r="H111" s="76">
        <f t="shared" si="67"/>
        <v>91</v>
      </c>
      <c r="I111" s="76">
        <f t="shared" si="67"/>
        <v>99</v>
      </c>
      <c r="J111" s="76">
        <f t="shared" si="67"/>
        <v>90</v>
      </c>
      <c r="K111" s="76">
        <f t="shared" si="67"/>
        <v>91</v>
      </c>
      <c r="L111" s="76">
        <f t="shared" si="67"/>
        <v>90</v>
      </c>
      <c r="M111" s="76">
        <f t="shared" si="67"/>
        <v>83</v>
      </c>
      <c r="N111" s="76">
        <f t="shared" si="67"/>
        <v>85</v>
      </c>
      <c r="O111" s="76">
        <f t="shared" si="67"/>
        <v>83</v>
      </c>
      <c r="P111" s="76">
        <f t="shared" si="67"/>
        <v>83</v>
      </c>
      <c r="Q111" s="76">
        <f t="shared" si="67"/>
        <v>94</v>
      </c>
      <c r="R111" s="76">
        <f t="shared" si="67"/>
        <v>79</v>
      </c>
      <c r="S111" s="76">
        <f t="shared" si="67"/>
        <v>88</v>
      </c>
      <c r="T111" s="76">
        <f t="shared" si="67"/>
        <v>96</v>
      </c>
      <c r="U111" s="76">
        <f t="shared" si="67"/>
        <v>84</v>
      </c>
      <c r="V111" s="76">
        <f t="shared" si="67"/>
        <v>96</v>
      </c>
      <c r="W111" s="76">
        <f t="shared" si="67"/>
        <v>90</v>
      </c>
      <c r="X111" s="76">
        <f t="shared" si="67"/>
        <v>98</v>
      </c>
      <c r="Y111" s="76">
        <f t="shared" si="67"/>
        <v>96</v>
      </c>
      <c r="Z111" s="76">
        <f t="shared" si="67"/>
        <v>100</v>
      </c>
      <c r="AA111" s="76">
        <f t="shared" si="67"/>
        <v>90</v>
      </c>
      <c r="AB111" s="76">
        <f t="shared" si="67"/>
        <v>100</v>
      </c>
      <c r="AC111" s="76">
        <f t="shared" si="67"/>
        <v>81</v>
      </c>
      <c r="AD111" s="76">
        <f t="shared" si="67"/>
        <v>89</v>
      </c>
      <c r="AE111" s="76">
        <f t="shared" si="67"/>
        <v>87</v>
      </c>
      <c r="AF111" s="76">
        <f t="shared" si="67"/>
        <v>94</v>
      </c>
      <c r="AG111" s="76">
        <f t="shared" si="67"/>
        <v>82</v>
      </c>
      <c r="AH111" s="76">
        <f t="shared" si="67"/>
        <v>97</v>
      </c>
      <c r="AI111" s="76">
        <f t="shared" si="67"/>
        <v>95</v>
      </c>
      <c r="AJ111" s="76">
        <f t="shared" si="67"/>
        <v>94</v>
      </c>
      <c r="AK111" s="76">
        <f t="shared" si="67"/>
        <v>91</v>
      </c>
      <c r="AL111" s="76">
        <f t="shared" si="67"/>
        <v>85</v>
      </c>
      <c r="AM111" s="76">
        <f t="shared" si="67"/>
        <v>100</v>
      </c>
      <c r="AN111" s="76">
        <f t="shared" si="67"/>
        <v>100</v>
      </c>
      <c r="AO111" s="76">
        <f t="shared" si="67"/>
        <v>93</v>
      </c>
      <c r="AP111" s="76">
        <f t="shared" si="67"/>
        <v>98</v>
      </c>
      <c r="AQ111" s="76">
        <f t="shared" si="67"/>
        <v>84</v>
      </c>
      <c r="AR111" s="76">
        <f t="shared" si="67"/>
        <v>86</v>
      </c>
      <c r="AS111" s="76">
        <f t="shared" si="67"/>
        <v>94</v>
      </c>
      <c r="AT111" s="76">
        <f t="shared" si="67"/>
        <v>92</v>
      </c>
      <c r="AU111" s="76">
        <f t="shared" si="67"/>
        <v>78</v>
      </c>
    </row>
    <row r="112" spans="1:47" s="86" customFormat="1" ht="33.75" customHeight="1" x14ac:dyDescent="0.25">
      <c r="A112" s="243"/>
      <c r="B112" s="245" t="s">
        <v>380</v>
      </c>
      <c r="C112" s="245"/>
      <c r="D112" s="89">
        <f>ROUND(D113/D114*100,0)</f>
        <v>94</v>
      </c>
      <c r="E112" s="89">
        <f t="shared" ref="E112:N112" si="68">ROUND(E113/E114*100,0)</f>
        <v>79</v>
      </c>
      <c r="F112" s="89">
        <f t="shared" si="68"/>
        <v>85</v>
      </c>
      <c r="G112" s="89">
        <f t="shared" si="68"/>
        <v>97</v>
      </c>
      <c r="H112" s="89">
        <f t="shared" si="68"/>
        <v>91</v>
      </c>
      <c r="I112" s="89">
        <f t="shared" si="68"/>
        <v>99</v>
      </c>
      <c r="J112" s="89">
        <f t="shared" si="68"/>
        <v>90</v>
      </c>
      <c r="K112" s="89">
        <f t="shared" si="68"/>
        <v>91</v>
      </c>
      <c r="L112" s="89">
        <f t="shared" si="68"/>
        <v>90</v>
      </c>
      <c r="M112" s="89">
        <f t="shared" si="68"/>
        <v>83</v>
      </c>
      <c r="N112" s="89">
        <f t="shared" si="68"/>
        <v>85</v>
      </c>
      <c r="O112" s="89">
        <f t="shared" ref="O112:AU112" si="69">ROUND(O113/O114*100,0)</f>
        <v>83</v>
      </c>
      <c r="P112" s="89">
        <f t="shared" si="69"/>
        <v>83</v>
      </c>
      <c r="Q112" s="89">
        <f t="shared" si="69"/>
        <v>94</v>
      </c>
      <c r="R112" s="89">
        <f t="shared" si="69"/>
        <v>79</v>
      </c>
      <c r="S112" s="89">
        <f t="shared" si="69"/>
        <v>88</v>
      </c>
      <c r="T112" s="89">
        <f t="shared" si="69"/>
        <v>96</v>
      </c>
      <c r="U112" s="89">
        <f t="shared" si="69"/>
        <v>84</v>
      </c>
      <c r="V112" s="89">
        <f t="shared" si="69"/>
        <v>96</v>
      </c>
      <c r="W112" s="89">
        <f t="shared" si="69"/>
        <v>90</v>
      </c>
      <c r="X112" s="89">
        <f t="shared" si="69"/>
        <v>98</v>
      </c>
      <c r="Y112" s="89">
        <f t="shared" si="69"/>
        <v>96</v>
      </c>
      <c r="Z112" s="89">
        <f t="shared" si="69"/>
        <v>100</v>
      </c>
      <c r="AA112" s="89">
        <f t="shared" si="69"/>
        <v>90</v>
      </c>
      <c r="AB112" s="89">
        <f t="shared" si="69"/>
        <v>100</v>
      </c>
      <c r="AC112" s="89">
        <f t="shared" si="69"/>
        <v>81</v>
      </c>
      <c r="AD112" s="89">
        <f t="shared" si="69"/>
        <v>89</v>
      </c>
      <c r="AE112" s="89">
        <f t="shared" si="69"/>
        <v>87</v>
      </c>
      <c r="AF112" s="89">
        <f t="shared" si="69"/>
        <v>94</v>
      </c>
      <c r="AG112" s="89">
        <f t="shared" si="69"/>
        <v>82</v>
      </c>
      <c r="AH112" s="89">
        <f t="shared" si="69"/>
        <v>97</v>
      </c>
      <c r="AI112" s="89">
        <f t="shared" si="69"/>
        <v>95</v>
      </c>
      <c r="AJ112" s="89">
        <f t="shared" si="69"/>
        <v>94</v>
      </c>
      <c r="AK112" s="89">
        <f t="shared" si="69"/>
        <v>91</v>
      </c>
      <c r="AL112" s="89">
        <f t="shared" si="69"/>
        <v>85</v>
      </c>
      <c r="AM112" s="89">
        <f t="shared" si="69"/>
        <v>100</v>
      </c>
      <c r="AN112" s="89">
        <f t="shared" si="69"/>
        <v>100</v>
      </c>
      <c r="AO112" s="89">
        <f t="shared" si="69"/>
        <v>93</v>
      </c>
      <c r="AP112" s="89">
        <f t="shared" si="69"/>
        <v>98</v>
      </c>
      <c r="AQ112" s="89">
        <f t="shared" si="69"/>
        <v>84</v>
      </c>
      <c r="AR112" s="89">
        <f t="shared" si="69"/>
        <v>86</v>
      </c>
      <c r="AS112" s="89">
        <f t="shared" si="69"/>
        <v>94</v>
      </c>
      <c r="AT112" s="89">
        <f t="shared" si="69"/>
        <v>92</v>
      </c>
      <c r="AU112" s="89">
        <f t="shared" si="69"/>
        <v>78</v>
      </c>
    </row>
    <row r="113" spans="1:47" ht="34.5" customHeight="1" x14ac:dyDescent="0.25">
      <c r="A113" s="243"/>
      <c r="B113" s="230" t="s">
        <v>381</v>
      </c>
      <c r="C113" s="97" t="s">
        <v>315</v>
      </c>
      <c r="D113" s="138">
        <v>819</v>
      </c>
      <c r="E113" s="138">
        <v>92</v>
      </c>
      <c r="F113" s="138">
        <v>192</v>
      </c>
      <c r="G113" s="138">
        <v>232</v>
      </c>
      <c r="H113" s="138">
        <v>314</v>
      </c>
      <c r="I113" s="138">
        <v>420</v>
      </c>
      <c r="J113" s="138">
        <v>387</v>
      </c>
      <c r="K113" s="138">
        <v>529</v>
      </c>
      <c r="L113" s="138">
        <v>334</v>
      </c>
      <c r="M113" s="138">
        <v>610</v>
      </c>
      <c r="N113" s="138">
        <v>309</v>
      </c>
      <c r="O113" s="138">
        <v>479</v>
      </c>
      <c r="P113" s="138">
        <v>622</v>
      </c>
      <c r="Q113" s="138">
        <v>200</v>
      </c>
      <c r="R113" s="138">
        <v>180</v>
      </c>
      <c r="S113" s="138">
        <v>146</v>
      </c>
      <c r="T113" s="138">
        <v>372</v>
      </c>
      <c r="U113" s="138">
        <v>104</v>
      </c>
      <c r="V113" s="138">
        <v>173</v>
      </c>
      <c r="W113" s="138">
        <v>121</v>
      </c>
      <c r="X113" s="138">
        <v>64</v>
      </c>
      <c r="Y113" s="138">
        <v>65</v>
      </c>
      <c r="Z113" s="138">
        <v>77</v>
      </c>
      <c r="AA113" s="138">
        <v>293</v>
      </c>
      <c r="AB113" s="138">
        <v>25</v>
      </c>
      <c r="AC113" s="138">
        <v>176</v>
      </c>
      <c r="AD113" s="138">
        <v>304</v>
      </c>
      <c r="AE113" s="138">
        <v>286</v>
      </c>
      <c r="AF113" s="138">
        <v>396</v>
      </c>
      <c r="AG113" s="138">
        <v>388</v>
      </c>
      <c r="AH113" s="138">
        <v>283</v>
      </c>
      <c r="AI113" s="138">
        <v>215</v>
      </c>
      <c r="AJ113" s="138">
        <v>176</v>
      </c>
      <c r="AK113" s="138">
        <v>844</v>
      </c>
      <c r="AL113" s="138">
        <v>98</v>
      </c>
      <c r="AM113" s="138">
        <v>12</v>
      </c>
      <c r="AN113" s="138">
        <v>86</v>
      </c>
      <c r="AO113" s="138">
        <v>256</v>
      </c>
      <c r="AP113" s="138">
        <v>44</v>
      </c>
      <c r="AQ113" s="138">
        <v>160</v>
      </c>
      <c r="AR113" s="138">
        <v>193</v>
      </c>
      <c r="AS113" s="138">
        <v>61</v>
      </c>
      <c r="AT113" s="138">
        <v>269</v>
      </c>
      <c r="AU113" s="138">
        <v>50</v>
      </c>
    </row>
    <row r="114" spans="1:47" ht="34.5" customHeight="1" x14ac:dyDescent="0.25">
      <c r="A114" s="243"/>
      <c r="B114" s="230"/>
      <c r="C114" s="97" t="s">
        <v>316</v>
      </c>
      <c r="D114" s="139">
        <v>870</v>
      </c>
      <c r="E114" s="139">
        <v>116</v>
      </c>
      <c r="F114" s="139">
        <v>227</v>
      </c>
      <c r="G114" s="139">
        <v>239</v>
      </c>
      <c r="H114" s="139">
        <v>346</v>
      </c>
      <c r="I114" s="139">
        <v>424</v>
      </c>
      <c r="J114" s="139">
        <v>431</v>
      </c>
      <c r="K114" s="139">
        <v>583</v>
      </c>
      <c r="L114" s="139">
        <v>373</v>
      </c>
      <c r="M114" s="139">
        <v>735</v>
      </c>
      <c r="N114" s="139">
        <v>362</v>
      </c>
      <c r="O114" s="139">
        <v>574</v>
      </c>
      <c r="P114" s="139">
        <v>745</v>
      </c>
      <c r="Q114" s="139">
        <v>213</v>
      </c>
      <c r="R114" s="139">
        <v>228</v>
      </c>
      <c r="S114" s="139">
        <v>166</v>
      </c>
      <c r="T114" s="139">
        <v>388</v>
      </c>
      <c r="U114" s="139">
        <v>124</v>
      </c>
      <c r="V114" s="139">
        <v>180</v>
      </c>
      <c r="W114" s="139">
        <v>135</v>
      </c>
      <c r="X114" s="139">
        <v>65</v>
      </c>
      <c r="Y114" s="139">
        <v>68</v>
      </c>
      <c r="Z114" s="139">
        <v>77</v>
      </c>
      <c r="AA114" s="139">
        <v>324</v>
      </c>
      <c r="AB114" s="139">
        <v>25</v>
      </c>
      <c r="AC114" s="139">
        <v>216</v>
      </c>
      <c r="AD114" s="139">
        <v>341</v>
      </c>
      <c r="AE114" s="139">
        <v>330</v>
      </c>
      <c r="AF114" s="139">
        <v>420</v>
      </c>
      <c r="AG114" s="139">
        <v>471</v>
      </c>
      <c r="AH114" s="139">
        <v>292</v>
      </c>
      <c r="AI114" s="139">
        <v>226</v>
      </c>
      <c r="AJ114" s="139">
        <v>187</v>
      </c>
      <c r="AK114" s="139">
        <v>926</v>
      </c>
      <c r="AL114" s="139">
        <v>115</v>
      </c>
      <c r="AM114" s="139">
        <v>12</v>
      </c>
      <c r="AN114" s="139">
        <v>86</v>
      </c>
      <c r="AO114" s="139">
        <v>275</v>
      </c>
      <c r="AP114" s="139">
        <v>45</v>
      </c>
      <c r="AQ114" s="139">
        <v>191</v>
      </c>
      <c r="AR114" s="139">
        <v>224</v>
      </c>
      <c r="AS114" s="139">
        <v>65</v>
      </c>
      <c r="AT114" s="139">
        <v>292</v>
      </c>
      <c r="AU114" s="139">
        <v>64</v>
      </c>
    </row>
    <row r="115" spans="1:47" s="92" customFormat="1" ht="22.5" hidden="1" customHeight="1" x14ac:dyDescent="0.25">
      <c r="A115" s="243"/>
      <c r="B115" s="231" t="s">
        <v>382</v>
      </c>
      <c r="C115" s="231"/>
      <c r="D115" s="74">
        <v>97.2</v>
      </c>
      <c r="E115" s="74">
        <v>98.9</v>
      </c>
      <c r="F115" s="74">
        <v>100</v>
      </c>
      <c r="G115" s="74">
        <v>98.2</v>
      </c>
      <c r="H115" s="74">
        <v>100</v>
      </c>
      <c r="I115" s="74">
        <v>100</v>
      </c>
      <c r="J115" s="74">
        <v>100</v>
      </c>
      <c r="K115" s="74">
        <v>100</v>
      </c>
      <c r="L115" s="74">
        <v>100</v>
      </c>
      <c r="M115" s="74"/>
      <c r="N115" s="74"/>
    </row>
    <row r="116" spans="1:47" s="80" customFormat="1" ht="21" hidden="1" customHeight="1" x14ac:dyDescent="0.25">
      <c r="A116" s="244"/>
      <c r="B116" s="232" t="s">
        <v>304</v>
      </c>
      <c r="C116" s="232"/>
      <c r="D116" s="93">
        <f t="shared" ref="D116:L116" si="70">D112-D115</f>
        <v>-3.2000000000000028</v>
      </c>
      <c r="E116" s="93">
        <f t="shared" si="70"/>
        <v>-19.900000000000006</v>
      </c>
      <c r="F116" s="93">
        <f t="shared" si="70"/>
        <v>-15</v>
      </c>
      <c r="G116" s="93">
        <f t="shared" si="70"/>
        <v>-1.2000000000000028</v>
      </c>
      <c r="H116" s="93">
        <f t="shared" si="70"/>
        <v>-9</v>
      </c>
      <c r="I116" s="93">
        <f t="shared" si="70"/>
        <v>-1</v>
      </c>
      <c r="J116" s="93">
        <f t="shared" si="70"/>
        <v>-10</v>
      </c>
      <c r="K116" s="93">
        <f t="shared" si="70"/>
        <v>-9</v>
      </c>
      <c r="L116" s="93">
        <f t="shared" si="70"/>
        <v>-10</v>
      </c>
      <c r="M116" s="75"/>
      <c r="N116" s="75"/>
    </row>
    <row r="117" spans="1:47" s="99" customFormat="1" ht="21" hidden="1" customHeight="1" x14ac:dyDescent="0.25">
      <c r="A117" s="247" t="s">
        <v>383</v>
      </c>
      <c r="B117" s="257" t="s">
        <v>323</v>
      </c>
      <c r="C117" s="257"/>
      <c r="D117" s="78"/>
      <c r="E117" s="78"/>
      <c r="F117" s="78"/>
      <c r="G117" s="78"/>
      <c r="H117" s="78"/>
      <c r="I117" s="78"/>
      <c r="J117" s="78"/>
      <c r="K117" s="78"/>
      <c r="L117" s="78"/>
      <c r="M117" s="78"/>
      <c r="N117" s="78"/>
    </row>
    <row r="118" spans="1:47" s="102" customFormat="1" ht="30" customHeight="1" x14ac:dyDescent="0.25">
      <c r="A118" s="248"/>
      <c r="B118" s="258" t="s">
        <v>325</v>
      </c>
      <c r="C118" s="258"/>
      <c r="D118" s="111">
        <f>D99*0.3+D105*0.2+D111*0.5</f>
        <v>92.1</v>
      </c>
      <c r="E118" s="111">
        <f t="shared" ref="E118:N118" si="71">E99*0.3+E105*0.2+E111*0.5</f>
        <v>80.400000000000006</v>
      </c>
      <c r="F118" s="111">
        <f t="shared" si="71"/>
        <v>82.3</v>
      </c>
      <c r="G118" s="111">
        <f t="shared" si="71"/>
        <v>95</v>
      </c>
      <c r="H118" s="111">
        <f t="shared" si="71"/>
        <v>88.2</v>
      </c>
      <c r="I118" s="111">
        <f t="shared" si="71"/>
        <v>99</v>
      </c>
      <c r="J118" s="111">
        <f t="shared" si="71"/>
        <v>89.1</v>
      </c>
      <c r="K118" s="111">
        <f t="shared" si="71"/>
        <v>88.8</v>
      </c>
      <c r="L118" s="111">
        <f t="shared" si="71"/>
        <v>89.3</v>
      </c>
      <c r="M118" s="111">
        <f t="shared" si="71"/>
        <v>80</v>
      </c>
      <c r="N118" s="111">
        <f t="shared" si="71"/>
        <v>80.3</v>
      </c>
      <c r="O118" s="111">
        <f t="shared" ref="O118:AU118" si="72">O99*0.3+O105*0.2+O111*0.5</f>
        <v>79.2</v>
      </c>
      <c r="P118" s="111">
        <f t="shared" si="72"/>
        <v>81.5</v>
      </c>
      <c r="Q118" s="111">
        <f t="shared" si="72"/>
        <v>92.9</v>
      </c>
      <c r="R118" s="111">
        <f t="shared" si="72"/>
        <v>76.8</v>
      </c>
      <c r="S118" s="111">
        <f t="shared" si="72"/>
        <v>86.8</v>
      </c>
      <c r="T118" s="111">
        <f t="shared" si="72"/>
        <v>95.8</v>
      </c>
      <c r="U118" s="111">
        <f t="shared" si="72"/>
        <v>79.900000000000006</v>
      </c>
      <c r="V118" s="111">
        <f t="shared" si="72"/>
        <v>95.3</v>
      </c>
      <c r="W118" s="111">
        <f t="shared" si="72"/>
        <v>87.6</v>
      </c>
      <c r="X118" s="111">
        <f t="shared" si="72"/>
        <v>96.2</v>
      </c>
      <c r="Y118" s="111">
        <f t="shared" si="72"/>
        <v>94.2</v>
      </c>
      <c r="Z118" s="111">
        <f t="shared" si="72"/>
        <v>99.8</v>
      </c>
      <c r="AA118" s="111">
        <f t="shared" si="72"/>
        <v>89.6</v>
      </c>
      <c r="AB118" s="111">
        <f t="shared" si="72"/>
        <v>95.6</v>
      </c>
      <c r="AC118" s="111">
        <f t="shared" si="72"/>
        <v>79.8</v>
      </c>
      <c r="AD118" s="111">
        <f t="shared" si="72"/>
        <v>86.9</v>
      </c>
      <c r="AE118" s="111">
        <f t="shared" si="72"/>
        <v>85</v>
      </c>
      <c r="AF118" s="111">
        <f t="shared" si="72"/>
        <v>93.5</v>
      </c>
      <c r="AG118" s="111">
        <f t="shared" si="72"/>
        <v>81.2</v>
      </c>
      <c r="AH118" s="111">
        <f t="shared" si="72"/>
        <v>96.5</v>
      </c>
      <c r="AI118" s="111">
        <f t="shared" si="72"/>
        <v>94.4</v>
      </c>
      <c r="AJ118" s="111">
        <f t="shared" si="72"/>
        <v>94.1</v>
      </c>
      <c r="AK118" s="111">
        <f t="shared" si="72"/>
        <v>91</v>
      </c>
      <c r="AL118" s="111">
        <f t="shared" si="72"/>
        <v>85</v>
      </c>
      <c r="AM118" s="111">
        <f t="shared" si="72"/>
        <v>98.4</v>
      </c>
      <c r="AN118" s="111">
        <f t="shared" si="72"/>
        <v>99.3</v>
      </c>
      <c r="AO118" s="111">
        <f t="shared" si="72"/>
        <v>90.9</v>
      </c>
      <c r="AP118" s="111">
        <f t="shared" si="72"/>
        <v>98.2</v>
      </c>
      <c r="AQ118" s="111">
        <f t="shared" si="72"/>
        <v>85.3</v>
      </c>
      <c r="AR118" s="111">
        <f t="shared" si="72"/>
        <v>88.5</v>
      </c>
      <c r="AS118" s="111">
        <f t="shared" si="72"/>
        <v>90.9</v>
      </c>
      <c r="AT118" s="111">
        <f t="shared" si="72"/>
        <v>90.2</v>
      </c>
      <c r="AU118" s="111">
        <f t="shared" si="72"/>
        <v>79.3</v>
      </c>
    </row>
    <row r="119" spans="1:47" s="80" customFormat="1" ht="21" hidden="1" customHeight="1" x14ac:dyDescent="0.25">
      <c r="A119" s="248"/>
      <c r="B119" s="232" t="s">
        <v>304</v>
      </c>
      <c r="C119" s="232"/>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row>
    <row r="120" spans="1:47" s="92" customFormat="1" ht="21" hidden="1" customHeight="1" x14ac:dyDescent="0.25">
      <c r="A120" s="248"/>
      <c r="B120" s="259" t="s">
        <v>384</v>
      </c>
      <c r="C120" s="259"/>
      <c r="D120" s="74">
        <v>97.28</v>
      </c>
      <c r="E120" s="74">
        <v>98.02000000000001</v>
      </c>
      <c r="F120" s="74">
        <v>100</v>
      </c>
      <c r="G120" s="74">
        <v>98.25</v>
      </c>
      <c r="H120" s="74">
        <v>100</v>
      </c>
      <c r="I120" s="74">
        <v>100</v>
      </c>
      <c r="J120" s="74">
        <v>100</v>
      </c>
      <c r="K120" s="74">
        <v>100</v>
      </c>
      <c r="L120" s="74">
        <v>100</v>
      </c>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row>
    <row r="121" spans="1:47" s="80" customFormat="1" ht="21" hidden="1" customHeight="1" x14ac:dyDescent="0.25">
      <c r="A121" s="249"/>
      <c r="B121" s="232" t="s">
        <v>304</v>
      </c>
      <c r="C121" s="232"/>
      <c r="D121" s="93">
        <f t="shared" ref="D121:L121" si="73">D118-D120</f>
        <v>-5.1800000000000068</v>
      </c>
      <c r="E121" s="93">
        <f t="shared" si="73"/>
        <v>-17.620000000000005</v>
      </c>
      <c r="F121" s="93">
        <f t="shared" si="73"/>
        <v>-17.700000000000003</v>
      </c>
      <c r="G121" s="93">
        <f t="shared" si="73"/>
        <v>-3.25</v>
      </c>
      <c r="H121" s="93">
        <f t="shared" si="73"/>
        <v>-11.799999999999997</v>
      </c>
      <c r="I121" s="93">
        <f t="shared" si="73"/>
        <v>-1</v>
      </c>
      <c r="J121" s="93">
        <f t="shared" si="73"/>
        <v>-10.900000000000006</v>
      </c>
      <c r="K121" s="93">
        <f t="shared" si="73"/>
        <v>-11.200000000000003</v>
      </c>
      <c r="L121" s="93">
        <f t="shared" si="73"/>
        <v>-10.700000000000003</v>
      </c>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row>
    <row r="122" spans="1:47" s="121" customFormat="1" ht="84.75" customHeight="1" x14ac:dyDescent="0.25">
      <c r="A122" s="263" t="s">
        <v>385</v>
      </c>
      <c r="B122" s="265" t="s">
        <v>386</v>
      </c>
      <c r="C122" s="265"/>
      <c r="D122" s="119">
        <f>(D38+D53+D74+D96+D118)/5</f>
        <v>75.92</v>
      </c>
      <c r="E122" s="119">
        <f t="shared" ref="E122:N122" si="74">(E38+E53+E74+E96+E118)/5</f>
        <v>66.12</v>
      </c>
      <c r="F122" s="119">
        <f t="shared" si="74"/>
        <v>70.540000000000006</v>
      </c>
      <c r="G122" s="119">
        <f t="shared" si="74"/>
        <v>81.320000000000007</v>
      </c>
      <c r="H122" s="119">
        <f t="shared" si="74"/>
        <v>76.099999999999994</v>
      </c>
      <c r="I122" s="119">
        <f t="shared" si="74"/>
        <v>82.94</v>
      </c>
      <c r="J122" s="119">
        <f t="shared" si="74"/>
        <v>71</v>
      </c>
      <c r="K122" s="119">
        <f t="shared" si="74"/>
        <v>75.48</v>
      </c>
      <c r="L122" s="119">
        <f t="shared" si="74"/>
        <v>76.12</v>
      </c>
      <c r="M122" s="119">
        <f t="shared" si="74"/>
        <v>66.36</v>
      </c>
      <c r="N122" s="120">
        <f t="shared" si="74"/>
        <v>68.099999999999994</v>
      </c>
      <c r="O122" s="120">
        <f t="shared" ref="O122:AU122" si="75">(O38+O53+O74+O96+O118)/5</f>
        <v>67.260000000000005</v>
      </c>
      <c r="P122" s="120">
        <f t="shared" si="75"/>
        <v>68.34</v>
      </c>
      <c r="Q122" s="120">
        <f t="shared" si="75"/>
        <v>76.8</v>
      </c>
      <c r="R122" s="120">
        <f t="shared" si="75"/>
        <v>68.8</v>
      </c>
      <c r="S122" s="120">
        <f t="shared" si="75"/>
        <v>76.52000000000001</v>
      </c>
      <c r="T122" s="120">
        <f t="shared" si="75"/>
        <v>81.400000000000006</v>
      </c>
      <c r="U122" s="120">
        <f t="shared" si="75"/>
        <v>74.320000000000007</v>
      </c>
      <c r="V122" s="120">
        <f t="shared" si="75"/>
        <v>86.580000000000013</v>
      </c>
      <c r="W122" s="120">
        <f t="shared" si="75"/>
        <v>75.679999999999993</v>
      </c>
      <c r="X122" s="120">
        <f t="shared" si="75"/>
        <v>82.039999999999992</v>
      </c>
      <c r="Y122" s="120">
        <f t="shared" si="75"/>
        <v>83.16</v>
      </c>
      <c r="Z122" s="120">
        <f t="shared" si="75"/>
        <v>79.400000000000006</v>
      </c>
      <c r="AA122" s="120">
        <f t="shared" si="75"/>
        <v>72.08</v>
      </c>
      <c r="AB122" s="120">
        <f t="shared" si="75"/>
        <v>71</v>
      </c>
      <c r="AC122" s="120">
        <f t="shared" si="75"/>
        <v>77.42</v>
      </c>
      <c r="AD122" s="120">
        <f t="shared" si="75"/>
        <v>63.940000000000012</v>
      </c>
      <c r="AE122" s="120">
        <f t="shared" si="75"/>
        <v>70.86</v>
      </c>
      <c r="AF122" s="120">
        <f t="shared" si="75"/>
        <v>74.97999999999999</v>
      </c>
      <c r="AG122" s="120">
        <f t="shared" si="75"/>
        <v>72.8</v>
      </c>
      <c r="AH122" s="120">
        <f t="shared" si="75"/>
        <v>78.72</v>
      </c>
      <c r="AI122" s="120">
        <f t="shared" si="75"/>
        <v>78.959999999999994</v>
      </c>
      <c r="AJ122" s="120">
        <f t="shared" si="75"/>
        <v>74.58</v>
      </c>
      <c r="AK122" s="120">
        <f t="shared" si="75"/>
        <v>70.84</v>
      </c>
      <c r="AL122" s="120">
        <f t="shared" si="75"/>
        <v>73.739999999999995</v>
      </c>
      <c r="AM122" s="120">
        <f t="shared" si="75"/>
        <v>78.400000000000006</v>
      </c>
      <c r="AN122" s="120">
        <f t="shared" si="75"/>
        <v>72.94</v>
      </c>
      <c r="AO122" s="120">
        <f t="shared" si="75"/>
        <v>66.739999999999995</v>
      </c>
      <c r="AP122" s="120">
        <f t="shared" si="75"/>
        <v>77.12</v>
      </c>
      <c r="AQ122" s="120">
        <f t="shared" si="75"/>
        <v>67.34</v>
      </c>
      <c r="AR122" s="120">
        <f t="shared" si="75"/>
        <v>81.039999999999992</v>
      </c>
      <c r="AS122" s="120">
        <f t="shared" si="75"/>
        <v>72.240000000000009</v>
      </c>
      <c r="AT122" s="120">
        <f t="shared" si="75"/>
        <v>75.11999999999999</v>
      </c>
      <c r="AU122" s="120">
        <f t="shared" si="75"/>
        <v>63.319999999999993</v>
      </c>
    </row>
    <row r="123" spans="1:47" s="122" customFormat="1" ht="25.5" hidden="1" customHeight="1" x14ac:dyDescent="0.25">
      <c r="A123" s="264"/>
      <c r="B123" s="266" t="s">
        <v>323</v>
      </c>
      <c r="C123" s="267"/>
    </row>
    <row r="124" spans="1:47" s="124" customFormat="1" ht="21" hidden="1" customHeight="1" x14ac:dyDescent="0.25">
      <c r="A124" s="264"/>
      <c r="B124" s="268" t="s">
        <v>304</v>
      </c>
      <c r="C124" s="269"/>
      <c r="D124" s="123"/>
      <c r="E124" s="123"/>
      <c r="F124" s="123"/>
      <c r="G124" s="123"/>
      <c r="H124" s="123"/>
      <c r="I124" s="123"/>
      <c r="J124" s="123"/>
      <c r="K124" s="123"/>
      <c r="L124" s="123"/>
    </row>
    <row r="125" spans="1:47" s="116" customFormat="1" ht="21" hidden="1" customHeight="1" x14ac:dyDescent="0.25">
      <c r="A125" s="264"/>
      <c r="B125" s="270" t="s">
        <v>387</v>
      </c>
      <c r="C125" s="270"/>
      <c r="D125" s="116">
        <v>84.902600000000007</v>
      </c>
      <c r="E125" s="82">
        <v>79.792900000000003</v>
      </c>
      <c r="F125" s="82">
        <v>81.581800000000001</v>
      </c>
      <c r="G125" s="82">
        <v>78.543399999999991</v>
      </c>
      <c r="H125" s="82">
        <v>78.6477</v>
      </c>
      <c r="I125" s="82">
        <v>78.1387</v>
      </c>
      <c r="J125" s="82">
        <v>78.763599999999997</v>
      </c>
      <c r="K125" s="82">
        <v>80.576099999999997</v>
      </c>
      <c r="L125" s="82">
        <v>80.301900000000003</v>
      </c>
    </row>
    <row r="126" spans="1:47" s="127" customFormat="1" ht="21" hidden="1" customHeight="1" x14ac:dyDescent="0.3">
      <c r="A126" s="264"/>
      <c r="B126" s="125" t="s">
        <v>388</v>
      </c>
      <c r="C126" s="125"/>
      <c r="D126" s="126">
        <f t="shared" ref="D126:L126" si="76">D122-D125</f>
        <v>-8.982600000000005</v>
      </c>
      <c r="E126" s="126">
        <f t="shared" si="76"/>
        <v>-13.672899999999998</v>
      </c>
      <c r="F126" s="126">
        <f t="shared" si="76"/>
        <v>-11.041799999999995</v>
      </c>
      <c r="G126" s="126">
        <f t="shared" si="76"/>
        <v>2.7766000000000162</v>
      </c>
      <c r="H126" s="126">
        <f t="shared" si="76"/>
        <v>-2.5477000000000061</v>
      </c>
      <c r="I126" s="126">
        <f t="shared" si="76"/>
        <v>4.8012999999999977</v>
      </c>
      <c r="J126" s="126">
        <f t="shared" si="76"/>
        <v>-7.7635999999999967</v>
      </c>
      <c r="K126" s="126">
        <f t="shared" si="76"/>
        <v>-5.0960999999999927</v>
      </c>
      <c r="L126" s="126">
        <f t="shared" si="76"/>
        <v>-4.1818999999999988</v>
      </c>
    </row>
  </sheetData>
  <mergeCells count="121">
    <mergeCell ref="A122:A126"/>
    <mergeCell ref="B122:C122"/>
    <mergeCell ref="B123:C123"/>
    <mergeCell ref="B124:C124"/>
    <mergeCell ref="B125:C125"/>
    <mergeCell ref="A117:A121"/>
    <mergeCell ref="B117:C117"/>
    <mergeCell ref="B118:C118"/>
    <mergeCell ref="B119:C119"/>
    <mergeCell ref="B120:C120"/>
    <mergeCell ref="B121:C121"/>
    <mergeCell ref="A111:A116"/>
    <mergeCell ref="B111:C111"/>
    <mergeCell ref="B112:C112"/>
    <mergeCell ref="B113:B114"/>
    <mergeCell ref="B115:C115"/>
    <mergeCell ref="B116:C116"/>
    <mergeCell ref="B104:C104"/>
    <mergeCell ref="A105:A110"/>
    <mergeCell ref="B105:C105"/>
    <mergeCell ref="B106:C106"/>
    <mergeCell ref="B107:B108"/>
    <mergeCell ref="B109:C109"/>
    <mergeCell ref="B110:C110"/>
    <mergeCell ref="A95:A98"/>
    <mergeCell ref="B95:C95"/>
    <mergeCell ref="B96:C96"/>
    <mergeCell ref="B97:C97"/>
    <mergeCell ref="B98:C98"/>
    <mergeCell ref="A99:A104"/>
    <mergeCell ref="B99:C99"/>
    <mergeCell ref="B100:C100"/>
    <mergeCell ref="B101:B102"/>
    <mergeCell ref="B103:C103"/>
    <mergeCell ref="A89:A94"/>
    <mergeCell ref="B89:C89"/>
    <mergeCell ref="B90:C90"/>
    <mergeCell ref="B91:B92"/>
    <mergeCell ref="B93:C93"/>
    <mergeCell ref="B94:C94"/>
    <mergeCell ref="B82:C82"/>
    <mergeCell ref="A83:A88"/>
    <mergeCell ref="B83:C83"/>
    <mergeCell ref="B84:C84"/>
    <mergeCell ref="B85:B86"/>
    <mergeCell ref="B87:C87"/>
    <mergeCell ref="B88:C88"/>
    <mergeCell ref="A73:A76"/>
    <mergeCell ref="B73:C73"/>
    <mergeCell ref="B74:C74"/>
    <mergeCell ref="B75:C75"/>
    <mergeCell ref="B76:C76"/>
    <mergeCell ref="A77:A82"/>
    <mergeCell ref="B77:C77"/>
    <mergeCell ref="B78:C78"/>
    <mergeCell ref="B79:B80"/>
    <mergeCell ref="B81:C81"/>
    <mergeCell ref="A67:A72"/>
    <mergeCell ref="B67:C67"/>
    <mergeCell ref="B68:C68"/>
    <mergeCell ref="B69:B70"/>
    <mergeCell ref="B71:C71"/>
    <mergeCell ref="B72:C72"/>
    <mergeCell ref="A57:A61"/>
    <mergeCell ref="B57:C57"/>
    <mergeCell ref="B58:C58"/>
    <mergeCell ref="B59:C59"/>
    <mergeCell ref="B61:C61"/>
    <mergeCell ref="A62:A66"/>
    <mergeCell ref="B62:C62"/>
    <mergeCell ref="B63:C63"/>
    <mergeCell ref="B64:C64"/>
    <mergeCell ref="B66:C66"/>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17" sqref="R17"/>
    </sheetView>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Рейтинг ОУ</vt:lpstr>
      <vt:lpstr>Интернет-обследование+аудит</vt:lpstr>
      <vt:lpstr>IT-опрос</vt:lpstr>
      <vt:lpstr>информация для bus.gov</vt:lpstr>
      <vt:lpstr>Лист3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2019-10-06T17:37:57Z</dcterms:modified>
</cp:coreProperties>
</file>